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2045" firstSheet="1" activeTab="1"/>
  </bookViews>
  <sheets>
    <sheet name="Уведомление " sheetId="1" r:id="rId1"/>
    <sheet name="Справочная информация" sheetId="2" r:id="rId2"/>
  </sheets>
  <definedNames>
    <definedName name="_xlnm.Print_Area" localSheetId="0">'Уведомление '!$A$2:$AG$27</definedName>
  </definedNames>
  <calcPr fullCalcOnLoad="1"/>
</workbook>
</file>

<file path=xl/sharedStrings.xml><?xml version="1.0" encoding="utf-8"?>
<sst xmlns="http://schemas.openxmlformats.org/spreadsheetml/2006/main" count="392" uniqueCount="134">
  <si>
    <t>№ п/п</t>
  </si>
  <si>
    <t>Себестоимость услуги</t>
  </si>
  <si>
    <t>Рентабельность к себестоимости</t>
  </si>
  <si>
    <t>Итого</t>
  </si>
  <si>
    <t>Главный бухгалтер</t>
  </si>
  <si>
    <t>Наименование платной медицинской услуги</t>
  </si>
  <si>
    <t>Единица измерения</t>
  </si>
  <si>
    <t>Наименование услуги</t>
  </si>
  <si>
    <t>Накладные расходы</t>
  </si>
  <si>
    <t>НДС</t>
  </si>
  <si>
    <t>Сумма НДС</t>
  </si>
  <si>
    <t>Тариф с учетом НДС</t>
  </si>
  <si>
    <t xml:space="preserve"> Дополнительная зарплата, руб.</t>
  </si>
  <si>
    <t>Начисления на оплату труда, руб.</t>
  </si>
  <si>
    <t>Основная зарплата, руб.</t>
  </si>
  <si>
    <t>1.1.</t>
  </si>
  <si>
    <t>до 100 квадратных метров</t>
  </si>
  <si>
    <t>Дезинфектор</t>
  </si>
  <si>
    <t>Дератизация разовая отдельных квартир</t>
  </si>
  <si>
    <t>Дератизация разовая индивидуальных домовладений</t>
  </si>
  <si>
    <t>Приготовление пищевой ядоприманки по заявкам населения</t>
  </si>
  <si>
    <t>2.6.</t>
  </si>
  <si>
    <t>Противопедикулезная разовая обработка помещения</t>
  </si>
  <si>
    <t>Дезинфекция разовая колодцев</t>
  </si>
  <si>
    <t>Дезинфекция разовая неканализованных уборных</t>
  </si>
  <si>
    <t>Дезинсекция разовая строений, помещений и других объектов против бытовых насекомых (за исключением мух):</t>
  </si>
  <si>
    <t>(полное наименование юридического лица или индивидуального предпринимателя, юридический адрес )</t>
  </si>
  <si>
    <t xml:space="preserve">Наименование платной медицинской услуги </t>
  </si>
  <si>
    <t>Тариф, в руб.</t>
  </si>
  <si>
    <t>утвержденный</t>
  </si>
  <si>
    <t xml:space="preserve">ранее действующий </t>
  </si>
  <si>
    <t>без учета НДС</t>
  </si>
  <si>
    <t>с учетом НДС</t>
  </si>
  <si>
    <t>1.</t>
  </si>
  <si>
    <t>Дератизация</t>
  </si>
  <si>
    <t>Дератизация систематическая  строений (помещений), территории:</t>
  </si>
  <si>
    <t>обработка объекта</t>
  </si>
  <si>
    <t>2.</t>
  </si>
  <si>
    <t>101 - 600 квадратных  метров</t>
  </si>
  <si>
    <t>обработка объекта (каждые 100  кв.м)</t>
  </si>
  <si>
    <t>3.</t>
  </si>
  <si>
    <t>более 600 квадратных  метров</t>
  </si>
  <si>
    <t>обработка объекта (каждые 100 кв.м)</t>
  </si>
  <si>
    <t>Дератизация систематическая  грузовых самолетов</t>
  </si>
  <si>
    <t>Дератизация разовая строений (помещений), прилегающей территориии других объектов:</t>
  </si>
  <si>
    <t>4.</t>
  </si>
  <si>
    <t>обработка объекта (каждые 30 кв.м)</t>
  </si>
  <si>
    <t>5.</t>
  </si>
  <si>
    <t>6.</t>
  </si>
  <si>
    <t>Дератизация разовая водного транспорта</t>
  </si>
  <si>
    <t>7.</t>
  </si>
  <si>
    <t xml:space="preserve">приготовление ядоприманки  (каждые 100 г) </t>
  </si>
  <si>
    <t>Дезинсекция</t>
  </si>
  <si>
    <t>Дезинсекция систематическая  помещений против бытовых насекомых (за исключением мух):</t>
  </si>
  <si>
    <t>Дезинсекция систематическая  помещений против мух:</t>
  </si>
  <si>
    <t>Дезинсекция систематическая  грузовых самолетов</t>
  </si>
  <si>
    <t>Дезинсекция разовая строений, помещений и других объектов против мух:</t>
  </si>
  <si>
    <t>Дезинсекция разовая отдельных квартир</t>
  </si>
  <si>
    <t>Дезинсекция разовая индивидуальных домовладений</t>
  </si>
  <si>
    <t>8.</t>
  </si>
  <si>
    <t>Дезинсекция разовая индивидуальных шкафчиков</t>
  </si>
  <si>
    <t>9.</t>
  </si>
  <si>
    <t>Дезинсекция разовая против личинок мух в  местах выплода</t>
  </si>
  <si>
    <t>10.</t>
  </si>
  <si>
    <t>Дезинсекция разовая против клещей и гнуса на открытых территориях</t>
  </si>
  <si>
    <t>обработка объекта (каждые 1000 кв.м)</t>
  </si>
  <si>
    <t>11.</t>
  </si>
  <si>
    <t>Дезинсекция разовая против личинок комаров в открытых водоемах</t>
  </si>
  <si>
    <t>12.</t>
  </si>
  <si>
    <t>13.</t>
  </si>
  <si>
    <t>Санитарная разовая обработка людей, пораженных  педикулезом:</t>
  </si>
  <si>
    <t>санация лиц,пораженных  педикулезом,механическим способом</t>
  </si>
  <si>
    <t>обработка одного  человека</t>
  </si>
  <si>
    <t>санация лиц,пораженных  педикулезом,химическим способом</t>
  </si>
  <si>
    <t>Дезинфекция (профилактическая)</t>
  </si>
  <si>
    <t xml:space="preserve">Дезинфекция (профилактическая) систематическая  автотранспорта: </t>
  </si>
  <si>
    <t>легковой автомобиль</t>
  </si>
  <si>
    <t>микроавтобус</t>
  </si>
  <si>
    <t>грузовой автомобиль грузоподъемностью до  7,5 тонны</t>
  </si>
  <si>
    <t xml:space="preserve">грузовой автомобиль грузоподъемностью более 7,5 тонны </t>
  </si>
  <si>
    <t>прицеп</t>
  </si>
  <si>
    <t xml:space="preserve">полуприцеп </t>
  </si>
  <si>
    <t>Дезинфекция разовая поверхностей помещений пищевых и непищевых объектов; жилых  помещений, подъездов  жилых домов:</t>
  </si>
  <si>
    <t>101 - 200 квадратных  метров</t>
  </si>
  <si>
    <t xml:space="preserve">более 200 метров квадратных </t>
  </si>
  <si>
    <t>Дезинфекция разовая предметов и вещей</t>
  </si>
  <si>
    <t>Дезинфекция разоваябелья и одежды,  совмещенная со стиркой</t>
  </si>
  <si>
    <t xml:space="preserve">обработка (каждые 10 кг) </t>
  </si>
  <si>
    <t>Камерная разовая дезинфекция вещей, белья, постельных принадлежностей  паровоздушным способом:</t>
  </si>
  <si>
    <t>площадь рабочей  поверхности камеры 0,9 квадратного метра</t>
  </si>
  <si>
    <t xml:space="preserve">обработка (каждые 54 кг) </t>
  </si>
  <si>
    <t>площадь рабочей  поверхности камеры 2,6 квадратного метра</t>
  </si>
  <si>
    <t>обработка (каждые 156 кг)</t>
  </si>
  <si>
    <t>Камерная разовая дезинфекция вещей, белья, постельных принадлежностей  пароформалиновым способом:</t>
  </si>
  <si>
    <t>Камерная разовая дезинсекция вещей, белья, постельных принадлежностей, а также профилактическая дезинфекция постельных принадлежностей  паровоздушным способом:</t>
  </si>
  <si>
    <t xml:space="preserve">Дезинфекция разовая питьевых емкостей на  объектах водного транспорта 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</si>
  <si>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</si>
  <si>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t>Руководитель организации (индивидуальный предприниматель)</t>
  </si>
  <si>
    <t>(подпись)</t>
  </si>
  <si>
    <t xml:space="preserve"> (И.О.Фамилия)</t>
  </si>
  <si>
    <t>М.П.</t>
  </si>
  <si>
    <t>Измене-ние в процентах</t>
  </si>
  <si>
    <t>Расчетный тариф</t>
  </si>
  <si>
    <t>без НДС, руб.</t>
  </si>
  <si>
    <t>с учетом НДС, руб.</t>
  </si>
  <si>
    <t>Воздух атмосферы и рабочей зоны</t>
  </si>
  <si>
    <t xml:space="preserve">      Информация</t>
  </si>
  <si>
    <t xml:space="preserve">                                 об уровне тарифов на платные медицинские услуги,оказываемые</t>
  </si>
  <si>
    <t>Тариф,в руб.</t>
  </si>
  <si>
    <t>Техническая характеристика работ</t>
  </si>
  <si>
    <t>Специалисты</t>
  </si>
  <si>
    <t>Нормы времени</t>
  </si>
  <si>
    <t>Примечание.В тарифах не учтена стоимость лекарственных средств, изделий медицинского назначения и других материалов,которые оплачиваються заказчиком дополнительно.</t>
  </si>
  <si>
    <t>(индивидуальный предприниматель)</t>
  </si>
  <si>
    <t xml:space="preserve">                      (полное наименование юридического лица или индивидуального предпринимателя,юридический адрес)</t>
  </si>
  <si>
    <t>обработка обьекта (каждые 30 м2)</t>
  </si>
  <si>
    <t xml:space="preserve">Руководитель организации  </t>
  </si>
  <si>
    <t>Главный бухгалтер                                      ________________________________</t>
  </si>
  <si>
    <t>_____________________________________</t>
  </si>
  <si>
    <t>Согласование со специалистом применения конкретного инсектицида,технологии проведения работ.Уточнение графика работы,дневного задания.Получение акта выполненных работ,счета-фактуры.Получение со склада инсектицида (розлив,фасовка,маркировка).Доставка инсектицида,дезаппаратуры и приспособлений на обьект.Одевание спецодежды и средств индивидуальной защиты.Обследование обьекта.Определение обьема дезинсекционных работ и согласование с заказчиком.Сборка аппаратуры.Приготовление рабочих концентраций,заполнение аппаратуры,дезинсекция.Контроль эффективности дезинсекции.Мойка дезаппаратуры,приспособлений,разборка,подготовка к транспортировке.Первичное обезвреживание открытых участков тела и средств индивидуальной защиты.снятие спецодежды и средств индивидуальной защиты.Оформление учетной и сопроводительной документации на обьекте.Инстуктаж и выдача рекомендаций жильцам по безопасному поведению после обработки.Проведение санитароно-просветительной работы.Доставка дезаппаратуры с обьекта.Повторное обезвреживание средств индивидуальной защиты и спецодежды в лаборатории,гигиенические процедуры</t>
  </si>
  <si>
    <t>В.В.Федько</t>
  </si>
  <si>
    <t>М.В.Кравчук</t>
  </si>
  <si>
    <t xml:space="preserve">                                                                                          №1 от 31.08.2011г.</t>
  </si>
  <si>
    <t xml:space="preserve"> Государственное учреждение "Ивановский районный центр гигиены и эпидемиологии" 225800 г.Иваново,ул. К.Маркса,94;тел.8(01652) 2-53-95</t>
  </si>
  <si>
    <t xml:space="preserve">      В.В.Федько</t>
  </si>
  <si>
    <t xml:space="preserve">    М.В.Кравчук</t>
  </si>
  <si>
    <t>расчетный</t>
  </si>
  <si>
    <t>Тариф утвержденный  без НДС</t>
  </si>
  <si>
    <t>Т.И. Баранова</t>
  </si>
  <si>
    <t>Бухгалтер</t>
  </si>
  <si>
    <t xml:space="preserve">об уровне тарифов на платные медицинские услуги  по дератизации, дезинсекции, дезинфекции. </t>
  </si>
  <si>
    <t>№ 2    от  03.01 . 2024 года</t>
  </si>
  <si>
    <t xml:space="preserve">                                                          ПРЕЙСКУРАНТ                            Утверждено прказом от 29.12.2023  № 10</t>
  </si>
  <si>
    <t xml:space="preserve">ГУ"Ивановский районный центр гигиены и эпидемиологии"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</si>
</sst>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0.0000000"/>
    <numFmt numFmtId="187" formatCode="#,##0.000"/>
    <numFmt numFmtId="188" formatCode="#,##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u val="single"/>
      <sz val="11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2" fillId="33" borderId="0" xfId="53" applyFont="1" applyFill="1" applyProtection="1">
      <alignment/>
      <protection locked="0"/>
    </xf>
    <xf numFmtId="0" fontId="1" fillId="0" borderId="0" xfId="53" applyFont="1" applyFill="1" applyBorder="1" applyAlignment="1" applyProtection="1">
      <alignment vertical="center"/>
      <protection locked="0"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2" fillId="33" borderId="0" xfId="53" applyFont="1" applyFill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horizontal="center" vertical="center" wrapText="1"/>
      <protection locked="0"/>
    </xf>
    <xf numFmtId="1" fontId="1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Alignment="1" applyProtection="1">
      <alignment vertical="top"/>
      <protection/>
    </xf>
    <xf numFmtId="0" fontId="1" fillId="0" borderId="0" xfId="53" applyFont="1" applyAlignment="1" applyProtection="1">
      <alignment vertical="top" wrapText="1"/>
      <protection/>
    </xf>
    <xf numFmtId="0" fontId="1" fillId="0" borderId="0" xfId="53" applyFont="1" applyAlignment="1" applyProtection="1">
      <alignment horizontal="center" vertical="top" wrapText="1"/>
      <protection/>
    </xf>
    <xf numFmtId="1" fontId="1" fillId="0" borderId="0" xfId="53" applyNumberFormat="1" applyFont="1" applyFill="1" applyBorder="1" applyAlignment="1" applyProtection="1">
      <alignment horizontal="center" vertical="top" wrapText="1"/>
      <protection locked="0"/>
    </xf>
    <xf numFmtId="0" fontId="1" fillId="0" borderId="0" xfId="53" applyFont="1" applyFill="1" applyBorder="1" applyAlignment="1" applyProtection="1">
      <alignment horizontal="center" vertical="top" wrapText="1"/>
      <protection locked="0"/>
    </xf>
    <xf numFmtId="0" fontId="12" fillId="0" borderId="0" xfId="53" applyFont="1" applyFill="1" applyAlignment="1" applyProtection="1">
      <alignment vertical="top"/>
      <protection/>
    </xf>
    <xf numFmtId="1" fontId="1" fillId="0" borderId="0" xfId="53" applyNumberFormat="1" applyFont="1" applyFill="1" applyAlignment="1" applyProtection="1">
      <alignment vertical="top"/>
      <protection/>
    </xf>
    <xf numFmtId="1" fontId="1" fillId="0" borderId="0" xfId="53" applyNumberFormat="1" applyFont="1" applyFill="1" applyAlignment="1" applyProtection="1">
      <alignment horizontal="center" vertical="top" wrapText="1"/>
      <protection locked="0"/>
    </xf>
    <xf numFmtId="0" fontId="12" fillId="0" borderId="0" xfId="53" applyFont="1" applyFill="1" applyBorder="1" applyAlignment="1" applyProtection="1">
      <alignment horizontal="center" vertical="top"/>
      <protection locked="0"/>
    </xf>
    <xf numFmtId="0" fontId="1" fillId="0" borderId="0" xfId="53" applyFont="1" applyFill="1" applyAlignment="1" applyProtection="1">
      <alignment horizontal="left" vertical="justify"/>
      <protection locked="0"/>
    </xf>
    <xf numFmtId="0" fontId="12" fillId="0" borderId="0" xfId="53" applyFont="1" applyFill="1" applyAlignment="1" applyProtection="1">
      <alignment horizontal="left" vertical="justify"/>
      <protection locked="0"/>
    </xf>
    <xf numFmtId="1" fontId="1" fillId="0" borderId="0" xfId="53" applyNumberFormat="1" applyFont="1" applyFill="1" applyAlignment="1" applyProtection="1">
      <alignment vertical="justify"/>
      <protection locked="0"/>
    </xf>
    <xf numFmtId="0" fontId="1" fillId="0" borderId="0" xfId="53" applyFont="1" applyFill="1" applyBorder="1" applyAlignment="1" applyProtection="1">
      <alignment vertical="justify" wrapText="1"/>
      <protection locked="0"/>
    </xf>
    <xf numFmtId="0" fontId="1" fillId="0" borderId="0" xfId="53" applyFont="1" applyFill="1" applyBorder="1" applyAlignment="1" applyProtection="1">
      <alignment horizontal="center" vertical="justify" wrapText="1"/>
      <protection locked="0"/>
    </xf>
    <xf numFmtId="0" fontId="1" fillId="0" borderId="0" xfId="53" applyFont="1" applyFill="1" applyAlignment="1" applyProtection="1">
      <alignment horizontal="left" vertical="center"/>
      <protection locked="0"/>
    </xf>
    <xf numFmtId="0" fontId="12" fillId="0" borderId="0" xfId="53" applyFont="1" applyFill="1" applyAlignment="1" applyProtection="1">
      <alignment horizontal="left" vertical="center"/>
      <protection locked="0"/>
    </xf>
    <xf numFmtId="1" fontId="1" fillId="0" borderId="0" xfId="53" applyNumberFormat="1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vertical="center" wrapText="1"/>
      <protection locked="0"/>
    </xf>
    <xf numFmtId="49" fontId="1" fillId="0" borderId="0" xfId="53" applyNumberFormat="1" applyFont="1" applyFill="1" applyAlignment="1" applyProtection="1">
      <alignment horizontal="center" vertical="center" wrapText="1"/>
      <protection locked="0"/>
    </xf>
    <xf numFmtId="1" fontId="1" fillId="0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Font="1" applyFill="1" applyAlignment="1" applyProtection="1">
      <alignment horizontal="left" vertical="center" wrapText="1"/>
      <protection locked="0"/>
    </xf>
    <xf numFmtId="0" fontId="1" fillId="0" borderId="0" xfId="53" applyFont="1" applyFill="1" applyAlignment="1" applyProtection="1">
      <alignment horizontal="center" vertical="center" wrapText="1"/>
      <protection locked="0"/>
    </xf>
    <xf numFmtId="1" fontId="2" fillId="0" borderId="16" xfId="53" applyNumberFormat="1" applyFont="1" applyFill="1" applyBorder="1" applyAlignment="1" applyProtection="1">
      <alignment horizontal="left" vertical="center" wrapText="1"/>
      <protection locked="0"/>
    </xf>
    <xf numFmtId="1" fontId="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3">
      <alignment/>
      <protection/>
    </xf>
    <xf numFmtId="0" fontId="1" fillId="33" borderId="0" xfId="53" applyFont="1" applyFill="1" applyAlignment="1" applyProtection="1">
      <alignment horizontal="left" vertical="center"/>
      <protection locked="0"/>
    </xf>
    <xf numFmtId="0" fontId="1" fillId="33" borderId="0" xfId="53" applyFont="1" applyFill="1" applyProtection="1">
      <alignment/>
      <protection locked="0"/>
    </xf>
    <xf numFmtId="0" fontId="12" fillId="33" borderId="0" xfId="53" applyFont="1" applyFill="1" applyAlignment="1" applyProtection="1">
      <alignment horizontal="center"/>
      <protection locked="0"/>
    </xf>
    <xf numFmtId="1" fontId="12" fillId="33" borderId="0" xfId="53" applyNumberFormat="1" applyFont="1" applyFill="1" applyAlignment="1" applyProtection="1">
      <alignment horizontal="center"/>
      <protection locked="0"/>
    </xf>
    <xf numFmtId="0" fontId="10" fillId="0" borderId="0" xfId="53" applyBorder="1">
      <alignment/>
      <protection/>
    </xf>
    <xf numFmtId="0" fontId="1" fillId="0" borderId="0" xfId="53" applyFont="1" applyFill="1" applyBorder="1" applyAlignment="1" applyProtection="1">
      <alignment horizontal="left" vertical="center" wrapText="1"/>
      <protection locked="0"/>
    </xf>
    <xf numFmtId="0" fontId="1" fillId="0" borderId="11" xfId="53" applyFont="1" applyFill="1" applyBorder="1" applyAlignment="1" applyProtection="1">
      <alignment horizontal="center" vertical="top" wrapText="1"/>
      <protection locked="0"/>
    </xf>
    <xf numFmtId="0" fontId="1" fillId="0" borderId="12" xfId="53" applyFont="1" applyFill="1" applyBorder="1" applyAlignment="1" applyProtection="1">
      <alignment horizontal="center" vertical="top" wrapText="1"/>
      <protection locked="0"/>
    </xf>
    <xf numFmtId="0" fontId="1" fillId="0" borderId="15" xfId="53" applyFont="1" applyFill="1" applyBorder="1" applyAlignment="1" applyProtection="1">
      <alignment horizontal="center" vertical="top" wrapText="1"/>
      <protection locked="0"/>
    </xf>
    <xf numFmtId="1" fontId="1" fillId="0" borderId="12" xfId="53" applyNumberFormat="1" applyFont="1" applyFill="1" applyBorder="1" applyAlignment="1" applyProtection="1">
      <alignment horizontal="center" vertical="top" wrapText="1"/>
      <protection locked="0"/>
    </xf>
    <xf numFmtId="1" fontId="1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1" fillId="0" borderId="10" xfId="53" applyNumberFormat="1" applyFont="1" applyBorder="1" applyAlignment="1" applyProtection="1">
      <alignment vertical="top"/>
      <protection/>
    </xf>
    <xf numFmtId="0" fontId="1" fillId="0" borderId="10" xfId="53" applyFont="1" applyFill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1" fillId="0" borderId="10" xfId="53" applyFont="1" applyBorder="1" applyAlignment="1" applyProtection="1">
      <alignment horizontal="center" vertical="top" wrapText="1"/>
      <protection/>
    </xf>
    <xf numFmtId="1" fontId="1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" fillId="0" borderId="10" xfId="53" applyFont="1" applyFill="1" applyBorder="1" applyAlignment="1" applyProtection="1">
      <alignment horizontal="center" vertical="top" wrapText="1"/>
      <protection locked="0"/>
    </xf>
    <xf numFmtId="0" fontId="12" fillId="0" borderId="10" xfId="53" applyFont="1" applyFill="1" applyBorder="1" applyAlignment="1" applyProtection="1">
      <alignment vertical="top"/>
      <protection/>
    </xf>
    <xf numFmtId="1" fontId="1" fillId="0" borderId="10" xfId="53" applyNumberFormat="1" applyFont="1" applyFill="1" applyBorder="1" applyAlignment="1" applyProtection="1">
      <alignment vertical="top"/>
      <protection/>
    </xf>
    <xf numFmtId="0" fontId="13" fillId="0" borderId="10" xfId="53" applyFont="1" applyBorder="1" applyAlignment="1" applyProtection="1">
      <alignment vertical="top" wrapText="1"/>
      <protection/>
    </xf>
    <xf numFmtId="0" fontId="1" fillId="0" borderId="10" xfId="53" applyFont="1" applyBorder="1" applyAlignment="1" applyProtection="1">
      <alignment vertical="top" wrapText="1"/>
      <protection/>
    </xf>
    <xf numFmtId="0" fontId="1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horizontal="left" vertical="top" wrapText="1"/>
      <protection/>
    </xf>
    <xf numFmtId="18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54" applyFont="1" applyFill="1">
      <alignment/>
      <protection/>
    </xf>
    <xf numFmtId="0" fontId="4" fillId="34" borderId="0" xfId="54" applyFont="1" applyFill="1" applyAlignment="1">
      <alignment horizontal="center"/>
      <protection/>
    </xf>
    <xf numFmtId="0" fontId="4" fillId="34" borderId="0" xfId="54" applyFont="1" applyFill="1">
      <alignment/>
      <protection/>
    </xf>
    <xf numFmtId="0" fontId="4" fillId="34" borderId="0" xfId="54" applyFont="1" applyFill="1" applyAlignment="1">
      <alignment horizontal="center" vertical="center"/>
      <protection/>
    </xf>
    <xf numFmtId="0" fontId="1" fillId="34" borderId="0" xfId="54" applyFont="1" applyFill="1" applyAlignment="1">
      <alignment vertical="top"/>
      <protection/>
    </xf>
    <xf numFmtId="0" fontId="1" fillId="34" borderId="0" xfId="54" applyFont="1" applyFill="1" applyAlignment="1">
      <alignment horizontal="center"/>
      <protection/>
    </xf>
    <xf numFmtId="0" fontId="1" fillId="34" borderId="0" xfId="54" applyFont="1" applyFill="1" applyAlignment="1">
      <alignment horizontal="left" wrapText="1"/>
      <protection/>
    </xf>
    <xf numFmtId="0" fontId="2" fillId="34" borderId="0" xfId="54" applyFont="1" applyFill="1" applyAlignment="1">
      <alignment horizontal="left"/>
      <protection/>
    </xf>
    <xf numFmtId="0" fontId="4" fillId="34" borderId="17" xfId="54" applyFont="1" applyFill="1" applyBorder="1">
      <alignment/>
      <protection/>
    </xf>
    <xf numFmtId="0" fontId="4" fillId="34" borderId="18" xfId="54" applyFont="1" applyFill="1" applyBorder="1">
      <alignment/>
      <protection/>
    </xf>
    <xf numFmtId="0" fontId="4" fillId="34" borderId="0" xfId="54" applyFont="1" applyFill="1" applyBorder="1">
      <alignment/>
      <protection/>
    </xf>
    <xf numFmtId="0" fontId="15" fillId="34" borderId="0" xfId="54" applyFont="1" applyFill="1" applyBorder="1">
      <alignment/>
      <protection/>
    </xf>
    <xf numFmtId="0" fontId="4" fillId="34" borderId="0" xfId="54" applyFont="1" applyFill="1" applyBorder="1" applyAlignment="1">
      <alignment vertical="center"/>
      <protection/>
    </xf>
    <xf numFmtId="0" fontId="15" fillId="34" borderId="0" xfId="54" applyFont="1" applyFill="1" applyBorder="1" applyAlignment="1">
      <alignment vertical="center"/>
      <protection/>
    </xf>
    <xf numFmtId="0" fontId="4" fillId="34" borderId="0" xfId="54" applyFont="1" applyFill="1" applyAlignment="1">
      <alignment vertical="center"/>
      <protection/>
    </xf>
    <xf numFmtId="0" fontId="4" fillId="34" borderId="19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>
      <alignment horizontal="center" vertical="center" textRotation="90" wrapText="1"/>
      <protection/>
    </xf>
    <xf numFmtId="9" fontId="4" fillId="34" borderId="10" xfId="54" applyNumberFormat="1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0" fontId="4" fillId="34" borderId="0" xfId="54" applyFont="1" applyFill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1" fillId="34" borderId="0" xfId="54" applyFont="1" applyFill="1">
      <alignment/>
      <protection/>
    </xf>
    <xf numFmtId="0" fontId="1" fillId="34" borderId="0" xfId="54" applyFont="1" applyFill="1" applyAlignment="1">
      <alignment horizontal="center" vertical="center"/>
      <protection/>
    </xf>
    <xf numFmtId="0" fontId="5" fillId="34" borderId="0" xfId="54" applyFont="1" applyFill="1" applyAlignment="1">
      <alignment horizontal="center"/>
      <protection/>
    </xf>
    <xf numFmtId="0" fontId="5" fillId="34" borderId="0" xfId="54" applyFont="1" applyFill="1" applyAlignment="1">
      <alignment horizontal="center" vertical="center"/>
      <protection/>
    </xf>
    <xf numFmtId="49" fontId="1" fillId="0" borderId="16" xfId="53" applyNumberFormat="1" applyFont="1" applyFill="1" applyBorder="1" applyAlignment="1" applyProtection="1">
      <alignment horizontal="center" vertical="center" wrapText="1"/>
      <protection locked="0"/>
    </xf>
    <xf numFmtId="0" fontId="4" fillId="34" borderId="20" xfId="54" applyFont="1" applyFill="1" applyBorder="1" applyAlignment="1">
      <alignment/>
      <protection/>
    </xf>
    <xf numFmtId="0" fontId="3" fillId="34" borderId="0" xfId="54" applyFont="1" applyFill="1" applyAlignment="1">
      <alignment/>
      <protection/>
    </xf>
    <xf numFmtId="0" fontId="3" fillId="34" borderId="0" xfId="54" applyFont="1" applyFill="1">
      <alignment/>
      <protection/>
    </xf>
    <xf numFmtId="0" fontId="9" fillId="34" borderId="10" xfId="54" applyFont="1" applyFill="1" applyBorder="1" applyAlignment="1">
      <alignment horizontal="center" vertical="center" wrapText="1"/>
      <protection/>
    </xf>
    <xf numFmtId="9" fontId="9" fillId="34" borderId="10" xfId="54" applyNumberFormat="1" applyFont="1" applyFill="1" applyBorder="1" applyAlignment="1">
      <alignment horizontal="center" vertical="center" wrapText="1"/>
      <protection/>
    </xf>
    <xf numFmtId="189" fontId="9" fillId="34" borderId="10" xfId="54" applyNumberFormat="1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center" vertical="center" textRotation="90" wrapText="1"/>
      <protection/>
    </xf>
    <xf numFmtId="0" fontId="9" fillId="34" borderId="10" xfId="54" applyFont="1" applyFill="1" applyBorder="1" applyAlignment="1">
      <alignment horizontal="center"/>
      <protection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34" borderId="0" xfId="54" applyFont="1" applyFill="1" applyBorder="1" applyAlignment="1">
      <alignment horizontal="left" wrapText="1"/>
      <protection/>
    </xf>
    <xf numFmtId="16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0" xfId="54" applyFont="1" applyFill="1" applyBorder="1" applyAlignment="1">
      <alignment horizontal="center" vertical="center" wrapText="1"/>
      <protection/>
    </xf>
    <xf numFmtId="189" fontId="4" fillId="34" borderId="10" xfId="54" applyNumberFormat="1" applyFont="1" applyFill="1" applyBorder="1" applyAlignment="1">
      <alignment horizontal="center" vertical="center" wrapText="1"/>
      <protection/>
    </xf>
    <xf numFmtId="0" fontId="16" fillId="34" borderId="0" xfId="54" applyFont="1" applyFill="1" applyAlignment="1">
      <alignment horizontal="left"/>
      <protection/>
    </xf>
    <xf numFmtId="0" fontId="5" fillId="34" borderId="0" xfId="54" applyFont="1" applyFill="1" applyAlignment="1">
      <alignment vertical="center"/>
      <protection/>
    </xf>
    <xf numFmtId="1" fontId="1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38" fillId="27" borderId="2" xfId="40" applyAlignment="1" applyProtection="1">
      <alignment/>
      <protection locked="0"/>
    </xf>
    <xf numFmtId="0" fontId="38" fillId="27" borderId="2" xfId="40" applyAlignment="1" applyProtection="1">
      <alignment horizontal="center" vertical="center"/>
      <protection locked="0"/>
    </xf>
    <xf numFmtId="4" fontId="1" fillId="34" borderId="10" xfId="54" applyNumberFormat="1" applyFont="1" applyFill="1" applyBorder="1" applyAlignment="1" applyProtection="1">
      <alignment horizontal="center" vertical="center"/>
      <protection locked="0"/>
    </xf>
    <xf numFmtId="1" fontId="2" fillId="0" borderId="0" xfId="53" applyNumberFormat="1" applyFont="1" applyFill="1" applyAlignment="1" applyProtection="1">
      <alignment horizontal="center" vertical="center" wrapText="1"/>
      <protection locked="0"/>
    </xf>
    <xf numFmtId="2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34" borderId="21" xfId="54" applyFont="1" applyFill="1" applyBorder="1" applyAlignment="1">
      <alignment horizontal="center"/>
      <protection/>
    </xf>
    <xf numFmtId="0" fontId="3" fillId="34" borderId="19" xfId="54" applyFont="1" applyFill="1" applyBorder="1" applyAlignment="1">
      <alignment horizontal="center"/>
      <protection/>
    </xf>
    <xf numFmtId="0" fontId="5" fillId="34" borderId="0" xfId="54" applyFont="1" applyFill="1" applyAlignment="1">
      <alignment horizontal="left" vertical="center" wrapText="1"/>
      <protection/>
    </xf>
    <xf numFmtId="0" fontId="4" fillId="34" borderId="22" xfId="54" applyFont="1" applyFill="1" applyBorder="1" applyAlignment="1">
      <alignment horizontal="center" vertical="center" textRotation="90" wrapText="1"/>
      <protection/>
    </xf>
    <xf numFmtId="0" fontId="4" fillId="34" borderId="23" xfId="54" applyFont="1" applyFill="1" applyBorder="1" applyAlignment="1">
      <alignment horizontal="center" vertical="center" textRotation="90" wrapText="1"/>
      <protection/>
    </xf>
    <xf numFmtId="0" fontId="4" fillId="34" borderId="21" xfId="54" applyFont="1" applyFill="1" applyBorder="1" applyAlignment="1">
      <alignment horizontal="center" vertical="center"/>
      <protection/>
    </xf>
    <xf numFmtId="0" fontId="4" fillId="34" borderId="20" xfId="54" applyFont="1" applyFill="1" applyBorder="1" applyAlignment="1">
      <alignment horizontal="center" vertical="center"/>
      <protection/>
    </xf>
    <xf numFmtId="0" fontId="4" fillId="34" borderId="19" xfId="54" applyFont="1" applyFill="1" applyBorder="1" applyAlignment="1">
      <alignment horizontal="center" vertical="center"/>
      <protection/>
    </xf>
    <xf numFmtId="0" fontId="4" fillId="34" borderId="22" xfId="54" applyFont="1" applyFill="1" applyBorder="1" applyAlignment="1">
      <alignment horizontal="center" vertical="center" wrapText="1"/>
      <protection/>
    </xf>
    <xf numFmtId="0" fontId="4" fillId="34" borderId="23" xfId="54" applyFont="1" applyFill="1" applyBorder="1" applyAlignment="1">
      <alignment horizontal="center" vertical="center" wrapText="1"/>
      <protection/>
    </xf>
    <xf numFmtId="0" fontId="3" fillId="34" borderId="22" xfId="54" applyFont="1" applyFill="1" applyBorder="1" applyAlignment="1">
      <alignment horizontal="center" vertical="center" wrapText="1"/>
      <protection/>
    </xf>
    <xf numFmtId="0" fontId="3" fillId="34" borderId="24" xfId="54" applyFont="1" applyFill="1" applyBorder="1" applyAlignment="1">
      <alignment horizontal="center" vertical="center" wrapText="1"/>
      <protection/>
    </xf>
    <xf numFmtId="0" fontId="3" fillId="34" borderId="23" xfId="54" applyFont="1" applyFill="1" applyBorder="1" applyAlignment="1">
      <alignment horizontal="center" vertical="center" wrapText="1"/>
      <protection/>
    </xf>
    <xf numFmtId="0" fontId="4" fillId="34" borderId="0" xfId="54" applyFont="1" applyFill="1" applyBorder="1" applyAlignment="1">
      <alignment horizontal="center" vertical="center" textRotation="90" wrapText="1"/>
      <protection/>
    </xf>
    <xf numFmtId="0" fontId="4" fillId="34" borderId="16" xfId="54" applyFont="1" applyFill="1" applyBorder="1" applyAlignment="1">
      <alignment horizontal="center" vertical="center" textRotation="90" wrapText="1"/>
      <protection/>
    </xf>
    <xf numFmtId="0" fontId="1" fillId="34" borderId="0" xfId="54" applyFont="1" applyFill="1" applyBorder="1" applyAlignment="1">
      <alignment horizontal="left" wrapText="1"/>
      <protection/>
    </xf>
    <xf numFmtId="0" fontId="17" fillId="34" borderId="0" xfId="54" applyFont="1" applyFill="1" applyAlignment="1">
      <alignment horizontal="left"/>
      <protection/>
    </xf>
    <xf numFmtId="0" fontId="16" fillId="34" borderId="0" xfId="54" applyFont="1" applyFill="1" applyAlignment="1">
      <alignment horizontal="left"/>
      <protection/>
    </xf>
    <xf numFmtId="0" fontId="5" fillId="34" borderId="0" xfId="54" applyFont="1" applyFill="1" applyAlignment="1">
      <alignment horizontal="center" vertical="center"/>
      <protection/>
    </xf>
    <xf numFmtId="0" fontId="3" fillId="34" borderId="25" xfId="54" applyFont="1" applyFill="1" applyBorder="1" applyAlignment="1">
      <alignment horizontal="center" vertical="center" wrapText="1"/>
      <protection/>
    </xf>
    <xf numFmtId="0" fontId="3" fillId="34" borderId="26" xfId="54" applyFont="1" applyFill="1" applyBorder="1" applyAlignment="1">
      <alignment horizontal="center" vertical="center" wrapText="1"/>
      <protection/>
    </xf>
    <xf numFmtId="0" fontId="3" fillId="34" borderId="27" xfId="54" applyFont="1" applyFill="1" applyBorder="1" applyAlignment="1">
      <alignment horizontal="center" vertical="center" wrapText="1"/>
      <protection/>
    </xf>
    <xf numFmtId="0" fontId="3" fillId="34" borderId="28" xfId="54" applyFont="1" applyFill="1" applyBorder="1" applyAlignment="1">
      <alignment horizontal="center" vertical="center" wrapText="1"/>
      <protection/>
    </xf>
    <xf numFmtId="0" fontId="4" fillId="34" borderId="29" xfId="54" applyFont="1" applyFill="1" applyBorder="1" applyAlignment="1">
      <alignment horizontal="center" vertical="center" wrapText="1"/>
      <protection/>
    </xf>
    <xf numFmtId="0" fontId="4" fillId="34" borderId="28" xfId="54" applyFont="1" applyFill="1" applyBorder="1" applyAlignment="1">
      <alignment horizontal="center" vertical="center" wrapText="1"/>
      <protection/>
    </xf>
    <xf numFmtId="0" fontId="1" fillId="0" borderId="30" xfId="53" applyFont="1" applyFill="1" applyBorder="1" applyAlignment="1" applyProtection="1">
      <alignment horizontal="center" vertical="center" wrapText="1"/>
      <protection locked="0"/>
    </xf>
    <xf numFmtId="0" fontId="1" fillId="0" borderId="11" xfId="53" applyFont="1" applyFill="1" applyBorder="1" applyAlignment="1" applyProtection="1">
      <alignment horizontal="center" vertical="center" wrapText="1"/>
      <protection locked="0"/>
    </xf>
    <xf numFmtId="0" fontId="1" fillId="0" borderId="12" xfId="53" applyFont="1" applyFill="1" applyBorder="1" applyAlignment="1" applyProtection="1">
      <alignment horizontal="center" vertical="center" wrapText="1"/>
      <protection locked="0"/>
    </xf>
    <xf numFmtId="0" fontId="1" fillId="0" borderId="31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32" xfId="53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 applyProtection="1">
      <alignment horizontal="center" vertical="center" wrapText="1"/>
      <protection locked="0"/>
    </xf>
    <xf numFmtId="1" fontId="1" fillId="0" borderId="33" xfId="53" applyNumberFormat="1" applyFont="1" applyFill="1" applyBorder="1" applyAlignment="1" applyProtection="1">
      <alignment horizontal="center" vertical="center" wrapText="1"/>
      <protection locked="0"/>
    </xf>
    <xf numFmtId="1" fontId="1" fillId="0" borderId="34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/>
      <protection locked="0"/>
    </xf>
    <xf numFmtId="0" fontId="1" fillId="0" borderId="18" xfId="53" applyFont="1" applyFill="1" applyBorder="1" applyAlignment="1" applyProtection="1">
      <alignment horizontal="center" vertical="center"/>
      <protection locked="0"/>
    </xf>
    <xf numFmtId="1" fontId="1" fillId="0" borderId="35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Alignment="1" applyProtection="1">
      <alignment horizontal="left" vertical="center" wrapText="1"/>
      <protection locked="0"/>
    </xf>
    <xf numFmtId="0" fontId="1" fillId="0" borderId="0" xfId="53" applyFont="1" applyFill="1" applyBorder="1" applyAlignment="1" applyProtection="1">
      <alignment horizontal="left" vertical="justify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36" xfId="53" applyFont="1" applyFill="1" applyBorder="1" applyAlignment="1" applyProtection="1">
      <alignment horizontal="center" vertical="center" wrapText="1"/>
      <protection locked="0"/>
    </xf>
    <xf numFmtId="0" fontId="1" fillId="0" borderId="37" xfId="53" applyFont="1" applyFill="1" applyBorder="1" applyAlignment="1" applyProtection="1">
      <alignment horizontal="center" vertical="center" wrapText="1"/>
      <protection locked="0"/>
    </xf>
    <xf numFmtId="0" fontId="1" fillId="0" borderId="16" xfId="53" applyFont="1" applyFill="1" applyBorder="1" applyAlignment="1" applyProtection="1">
      <alignment horizontal="left" vertical="center" wrapText="1"/>
      <protection locked="0"/>
    </xf>
    <xf numFmtId="9" fontId="1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Alignment="1" applyProtection="1">
      <alignment horizontal="center"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9" fillId="0" borderId="0" xfId="53" applyFont="1" applyFill="1" applyAlignment="1" applyProtection="1">
      <alignment horizontal="center" vertical="center"/>
      <protection locked="0"/>
    </xf>
    <xf numFmtId="0" fontId="6" fillId="0" borderId="16" xfId="53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тарифов изменения дез Каменецкий рай ЦГЭ" xfId="53"/>
    <cellStyle name="Обычный_Копия цены на сан.услуги 20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H29"/>
  <sheetViews>
    <sheetView zoomScaleSheetLayoutView="10" zoomScalePageLayoutView="0" workbookViewId="0" topLeftCell="AS1">
      <selection activeCell="AU12" sqref="AU12"/>
    </sheetView>
  </sheetViews>
  <sheetFormatPr defaultColWidth="9.140625" defaultRowHeight="12.75"/>
  <cols>
    <col min="1" max="1" width="8.28125" style="64" customWidth="1"/>
    <col min="2" max="2" width="18.8515625" style="65" customWidth="1"/>
    <col min="3" max="3" width="12.140625" style="66" customWidth="1"/>
    <col min="4" max="6" width="0" style="65" hidden="1" customWidth="1"/>
    <col min="7" max="7" width="8.00390625" style="65" hidden="1" customWidth="1"/>
    <col min="8" max="8" width="5.8515625" style="65" hidden="1" customWidth="1"/>
    <col min="9" max="10" width="0" style="65" hidden="1" customWidth="1"/>
    <col min="11" max="11" width="6.7109375" style="65" hidden="1" customWidth="1"/>
    <col min="12" max="12" width="0" style="65" hidden="1" customWidth="1"/>
    <col min="13" max="13" width="9.00390625" style="65" hidden="1" customWidth="1"/>
    <col min="14" max="14" width="0" style="65" hidden="1" customWidth="1"/>
    <col min="15" max="15" width="4.57421875" style="65" hidden="1" customWidth="1"/>
    <col min="16" max="17" width="0" style="65" hidden="1" customWidth="1"/>
    <col min="18" max="18" width="10.57421875" style="65" hidden="1" customWidth="1"/>
    <col min="19" max="19" width="29.57421875" style="65" hidden="1" customWidth="1"/>
    <col min="20" max="26" width="0" style="65" hidden="1" customWidth="1"/>
    <col min="27" max="27" width="10.140625" style="65" customWidth="1"/>
    <col min="28" max="28" width="10.57421875" style="65" customWidth="1"/>
    <col min="29" max="30" width="0" style="65" hidden="1" customWidth="1"/>
    <col min="31" max="31" width="71.7109375" style="65" customWidth="1"/>
    <col min="32" max="32" width="17.421875" style="65" customWidth="1"/>
    <col min="33" max="33" width="14.421875" style="65" customWidth="1"/>
    <col min="34" max="16384" width="9.140625" style="65" customWidth="1"/>
  </cols>
  <sheetData>
    <row r="2" spans="1:34" s="63" customFormat="1" ht="28.5" customHeight="1">
      <c r="A2" s="133" t="s">
        <v>106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07"/>
      <c r="AH2" s="107"/>
    </row>
    <row r="3" spans="1:33" s="63" customFormat="1" ht="18" customHeight="1">
      <c r="A3" s="117" t="s">
        <v>122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</row>
    <row r="4" spans="2:15" ht="14.25" customHeight="1">
      <c r="B4" s="63" t="s">
        <v>107</v>
      </c>
      <c r="C4" s="86"/>
      <c r="M4" s="67"/>
      <c r="N4" s="67"/>
      <c r="O4" s="68"/>
    </row>
    <row r="5" spans="1:33" ht="19.5" customHeight="1">
      <c r="A5" s="131" t="s">
        <v>123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</row>
    <row r="6" spans="2:15" ht="12.75" customHeight="1">
      <c r="B6" s="92" t="s">
        <v>114</v>
      </c>
      <c r="M6" s="69"/>
      <c r="N6" s="70"/>
      <c r="O6" s="68"/>
    </row>
    <row r="7" ht="12.75" customHeight="1"/>
    <row r="8" spans="1:33" ht="12.75" customHeight="1">
      <c r="A8" s="125" t="s">
        <v>0</v>
      </c>
      <c r="B8" s="125" t="s">
        <v>5</v>
      </c>
      <c r="C8" s="134" t="s">
        <v>6</v>
      </c>
      <c r="D8" s="73"/>
      <c r="E8" s="74"/>
      <c r="F8" s="73"/>
      <c r="G8" s="73"/>
      <c r="H8" s="73"/>
      <c r="I8" s="74"/>
      <c r="J8" s="73"/>
      <c r="K8" s="73"/>
      <c r="L8" s="73"/>
      <c r="M8" s="73"/>
      <c r="N8" s="71"/>
      <c r="O8" s="71"/>
      <c r="P8" s="71"/>
      <c r="Q8" s="71"/>
      <c r="R8" s="71"/>
      <c r="S8" s="71"/>
      <c r="T8" s="72"/>
      <c r="U8" s="73"/>
      <c r="V8" s="73"/>
      <c r="W8" s="73"/>
      <c r="X8" s="73"/>
      <c r="Y8" s="73"/>
      <c r="Z8" s="73"/>
      <c r="AA8" s="115" t="s">
        <v>108</v>
      </c>
      <c r="AB8" s="116"/>
      <c r="AC8" s="90"/>
      <c r="AD8" s="90"/>
      <c r="AE8" s="125" t="s">
        <v>109</v>
      </c>
      <c r="AF8" s="125" t="s">
        <v>110</v>
      </c>
      <c r="AG8" s="125" t="s">
        <v>111</v>
      </c>
    </row>
    <row r="9" spans="1:33" s="77" customFormat="1" ht="20.25" customHeight="1">
      <c r="A9" s="126"/>
      <c r="B9" s="126"/>
      <c r="C9" s="135"/>
      <c r="D9" s="75"/>
      <c r="E9" s="76"/>
      <c r="F9" s="75"/>
      <c r="G9" s="75"/>
      <c r="H9" s="75"/>
      <c r="I9" s="76"/>
      <c r="J9" s="75"/>
      <c r="K9" s="75"/>
      <c r="L9" s="75"/>
      <c r="M9" s="75"/>
      <c r="N9" s="120" t="s">
        <v>102</v>
      </c>
      <c r="O9" s="121"/>
      <c r="P9" s="121"/>
      <c r="Q9" s="121"/>
      <c r="R9" s="122"/>
      <c r="S9" s="123" t="s">
        <v>7</v>
      </c>
      <c r="T9" s="118" t="s">
        <v>6</v>
      </c>
      <c r="U9" s="75"/>
      <c r="V9" s="76"/>
      <c r="W9" s="75"/>
      <c r="X9" s="75"/>
      <c r="Y9" s="75"/>
      <c r="Z9" s="76"/>
      <c r="AA9" s="136" t="s">
        <v>29</v>
      </c>
      <c r="AB9" s="137"/>
      <c r="AC9" s="138" t="s">
        <v>7</v>
      </c>
      <c r="AD9" s="128" t="s">
        <v>6</v>
      </c>
      <c r="AE9" s="126"/>
      <c r="AF9" s="126"/>
      <c r="AG9" s="126"/>
    </row>
    <row r="10" spans="1:33" s="83" customFormat="1" ht="36" customHeight="1">
      <c r="A10" s="127"/>
      <c r="B10" s="127"/>
      <c r="C10" s="136"/>
      <c r="D10" s="78" t="s">
        <v>14</v>
      </c>
      <c r="E10" s="79" t="s">
        <v>12</v>
      </c>
      <c r="F10" s="79" t="s">
        <v>13</v>
      </c>
      <c r="G10" s="81">
        <v>0.35</v>
      </c>
      <c r="H10" s="105">
        <v>0.003</v>
      </c>
      <c r="I10" s="79" t="s">
        <v>8</v>
      </c>
      <c r="J10" s="79" t="s">
        <v>1</v>
      </c>
      <c r="K10" s="80" t="s">
        <v>2</v>
      </c>
      <c r="L10" s="79" t="s">
        <v>3</v>
      </c>
      <c r="M10" s="81">
        <v>0.02</v>
      </c>
      <c r="N10" s="79" t="s">
        <v>103</v>
      </c>
      <c r="O10" s="79" t="s">
        <v>9</v>
      </c>
      <c r="P10" s="79" t="s">
        <v>10</v>
      </c>
      <c r="Q10" s="79" t="s">
        <v>11</v>
      </c>
      <c r="R10" s="79" t="s">
        <v>104</v>
      </c>
      <c r="S10" s="124"/>
      <c r="T10" s="119"/>
      <c r="U10" s="78" t="s">
        <v>14</v>
      </c>
      <c r="V10" s="79" t="s">
        <v>12</v>
      </c>
      <c r="W10" s="79" t="s">
        <v>13</v>
      </c>
      <c r="X10" s="81">
        <v>0.35</v>
      </c>
      <c r="Y10" s="105">
        <v>0.003</v>
      </c>
      <c r="Z10" s="79" t="s">
        <v>8</v>
      </c>
      <c r="AA10" s="82" t="s">
        <v>31</v>
      </c>
      <c r="AB10" s="82" t="s">
        <v>32</v>
      </c>
      <c r="AC10" s="139"/>
      <c r="AD10" s="129"/>
      <c r="AE10" s="127"/>
      <c r="AF10" s="127"/>
      <c r="AG10" s="127"/>
    </row>
    <row r="11" spans="1:33" s="83" customFormat="1" ht="13.5" customHeight="1">
      <c r="A11" s="93">
        <v>1</v>
      </c>
      <c r="B11" s="93">
        <v>2</v>
      </c>
      <c r="C11" s="93">
        <v>3</v>
      </c>
      <c r="D11" s="93"/>
      <c r="E11" s="93"/>
      <c r="F11" s="93"/>
      <c r="G11" s="94"/>
      <c r="H11" s="95"/>
      <c r="I11" s="93"/>
      <c r="J11" s="93"/>
      <c r="K11" s="96"/>
      <c r="L11" s="93"/>
      <c r="M11" s="94"/>
      <c r="N11" s="93"/>
      <c r="O11" s="93"/>
      <c r="P11" s="93"/>
      <c r="Q11" s="93"/>
      <c r="R11" s="93"/>
      <c r="S11" s="93"/>
      <c r="T11" s="96"/>
      <c r="U11" s="93"/>
      <c r="V11" s="93"/>
      <c r="W11" s="93"/>
      <c r="X11" s="94"/>
      <c r="Y11" s="95"/>
      <c r="Z11" s="93"/>
      <c r="AA11" s="93">
        <v>4</v>
      </c>
      <c r="AB11" s="93">
        <v>5</v>
      </c>
      <c r="AC11" s="93"/>
      <c r="AD11" s="96"/>
      <c r="AE11" s="97">
        <v>6</v>
      </c>
      <c r="AF11" s="97">
        <v>7</v>
      </c>
      <c r="AG11" s="97">
        <v>8</v>
      </c>
    </row>
    <row r="12" spans="1:33" s="83" customFormat="1" ht="205.5" customHeight="1">
      <c r="A12" s="98" t="s">
        <v>21</v>
      </c>
      <c r="B12" s="99" t="s">
        <v>57</v>
      </c>
      <c r="C12" s="1" t="s">
        <v>115</v>
      </c>
      <c r="D12" s="84" t="s">
        <v>105</v>
      </c>
      <c r="E12" s="3" t="s">
        <v>15</v>
      </c>
      <c r="F12" s="84" t="s">
        <v>105</v>
      </c>
      <c r="G12" s="3" t="s">
        <v>15</v>
      </c>
      <c r="H12" s="84" t="s">
        <v>105</v>
      </c>
      <c r="I12" s="3" t="s">
        <v>15</v>
      </c>
      <c r="J12" s="84" t="s">
        <v>105</v>
      </c>
      <c r="K12" s="3" t="s">
        <v>15</v>
      </c>
      <c r="L12" s="84" t="s">
        <v>105</v>
      </c>
      <c r="M12" s="3" t="s">
        <v>15</v>
      </c>
      <c r="N12" s="84" t="s">
        <v>105</v>
      </c>
      <c r="O12" s="3" t="s">
        <v>15</v>
      </c>
      <c r="P12" s="84" t="s">
        <v>105</v>
      </c>
      <c r="Q12" s="3" t="s">
        <v>15</v>
      </c>
      <c r="R12" s="84" t="s">
        <v>105</v>
      </c>
      <c r="S12" s="3" t="s">
        <v>15</v>
      </c>
      <c r="T12" s="84" t="s">
        <v>105</v>
      </c>
      <c r="U12" s="3" t="s">
        <v>15</v>
      </c>
      <c r="V12" s="84" t="s">
        <v>105</v>
      </c>
      <c r="W12" s="3" t="s">
        <v>15</v>
      </c>
      <c r="X12" s="84" t="s">
        <v>105</v>
      </c>
      <c r="Y12" s="3" t="s">
        <v>15</v>
      </c>
      <c r="Z12" s="84" t="s">
        <v>105</v>
      </c>
      <c r="AA12" s="1">
        <v>33937</v>
      </c>
      <c r="AB12" s="99">
        <v>40720</v>
      </c>
      <c r="AC12" s="3"/>
      <c r="AD12" s="84"/>
      <c r="AE12" s="3" t="s">
        <v>119</v>
      </c>
      <c r="AF12" s="1" t="s">
        <v>17</v>
      </c>
      <c r="AG12" s="82">
        <v>74</v>
      </c>
    </row>
    <row r="13" spans="1:33" s="83" customFormat="1" ht="17.25" customHeight="1">
      <c r="A13" s="101"/>
      <c r="B13" s="102"/>
      <c r="C13" s="10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3"/>
      <c r="AB13" s="103"/>
      <c r="AC13" s="2"/>
      <c r="AD13" s="2"/>
      <c r="AE13" s="2"/>
      <c r="AF13" s="103"/>
      <c r="AG13" s="104"/>
    </row>
    <row r="14" spans="1:33" ht="29.25" customHeight="1">
      <c r="A14" s="130" t="s">
        <v>112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1:33" ht="7.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ht="29.25" customHeight="1" hidden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ht="10.5" customHeight="1">
      <c r="A17" s="6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1:33" ht="21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</row>
    <row r="19" spans="1:33" ht="20.25" customHeight="1">
      <c r="A19" s="91" t="s">
        <v>116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</row>
    <row r="20" spans="1:33" ht="15" customHeight="1">
      <c r="A20" s="91" t="s">
        <v>113</v>
      </c>
      <c r="B20" s="91"/>
      <c r="C20" s="86"/>
      <c r="D20" s="85"/>
      <c r="AA20" s="65" t="s">
        <v>118</v>
      </c>
      <c r="AB20" s="85"/>
      <c r="AE20" s="132" t="s">
        <v>124</v>
      </c>
      <c r="AF20" s="132"/>
      <c r="AG20" s="132"/>
    </row>
    <row r="21" spans="1:28" ht="15.75" customHeight="1">
      <c r="A21" s="91"/>
      <c r="B21" s="91"/>
      <c r="C21" s="86"/>
      <c r="D21" s="85"/>
      <c r="AA21" s="65" t="s">
        <v>98</v>
      </c>
      <c r="AB21" s="85"/>
    </row>
    <row r="22" spans="1:31" ht="21" customHeight="1">
      <c r="A22" s="91" t="s">
        <v>117</v>
      </c>
      <c r="B22" s="91"/>
      <c r="C22" s="86"/>
      <c r="D22" s="85"/>
      <c r="AB22" s="85"/>
      <c r="AE22" s="106" t="s">
        <v>125</v>
      </c>
    </row>
    <row r="23" spans="1:28" ht="15" customHeight="1">
      <c r="A23" s="91"/>
      <c r="B23" s="91"/>
      <c r="C23" s="86"/>
      <c r="D23" s="85"/>
      <c r="AA23" s="65" t="s">
        <v>98</v>
      </c>
      <c r="AB23" s="85"/>
    </row>
    <row r="24" spans="1:28" ht="15" customHeight="1">
      <c r="A24" s="91"/>
      <c r="B24" s="91"/>
      <c r="C24" s="86"/>
      <c r="D24" s="85"/>
      <c r="AB24" s="85"/>
    </row>
    <row r="25" spans="1:28" ht="15" customHeight="1">
      <c r="A25" s="91"/>
      <c r="B25" s="91"/>
      <c r="C25" s="86"/>
      <c r="D25" s="85"/>
      <c r="AB25" s="85"/>
    </row>
    <row r="26" spans="1:28" ht="15" customHeight="1">
      <c r="A26" s="91"/>
      <c r="B26" s="91"/>
      <c r="C26" s="86"/>
      <c r="D26" s="85"/>
      <c r="AB26" s="85"/>
    </row>
    <row r="27" spans="1:32" ht="18.75">
      <c r="A27" s="87"/>
      <c r="B27" s="63"/>
      <c r="C27" s="8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F27" s="63"/>
    </row>
    <row r="28" spans="3:32" ht="26.25" customHeight="1">
      <c r="C28" s="88"/>
      <c r="D28" s="85"/>
      <c r="AA28" s="63"/>
      <c r="AB28" s="63"/>
      <c r="AC28" s="63"/>
      <c r="AD28" s="63"/>
      <c r="AF28" s="63"/>
    </row>
    <row r="29" spans="4:26" ht="18.75"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ht="25.5" customHeight="1"/>
    <row r="32" ht="32.25" customHeight="1"/>
    <row r="33" ht="24" customHeight="1"/>
    <row r="35" ht="26.25" customHeight="1"/>
    <row r="37" ht="36" customHeight="1"/>
    <row r="38" ht="24.75" customHeight="1"/>
    <row r="40" ht="25.5" customHeight="1"/>
    <row r="42" ht="24.75" customHeight="1"/>
    <row r="44" ht="26.25" customHeight="1"/>
    <row r="46" ht="24.75" customHeight="1"/>
    <row r="48" ht="25.5" customHeight="1"/>
    <row r="50" ht="24" customHeight="1"/>
    <row r="52" ht="24.75" customHeight="1"/>
    <row r="54" ht="27.75" customHeight="1"/>
    <row r="56" ht="26.25" customHeight="1"/>
    <row r="58" ht="41.25" customHeight="1"/>
    <row r="59" ht="24.75" customHeight="1"/>
    <row r="61" ht="12.75" customHeight="1"/>
    <row r="63" ht="27.75" customHeight="1"/>
    <row r="65" ht="27.75" customHeight="1"/>
    <row r="67" ht="26.25" customHeight="1"/>
    <row r="69" ht="25.5" customHeight="1"/>
    <row r="71" ht="24" customHeight="1"/>
    <row r="73" ht="26.25" customHeight="1"/>
    <row r="75" ht="27.75" customHeight="1"/>
    <row r="77" ht="23.25" customHeight="1"/>
    <row r="79" ht="24.75" customHeight="1"/>
    <row r="81" ht="27" customHeight="1"/>
    <row r="82" ht="25.5" customHeight="1"/>
    <row r="84" ht="24.75" customHeight="1"/>
    <row r="86" ht="26.25" customHeight="1"/>
    <row r="88" ht="25.5" customHeight="1"/>
    <row r="90" ht="24.75" customHeight="1"/>
    <row r="92" ht="26.25" customHeight="1"/>
    <row r="93" ht="24.75" customHeight="1"/>
    <row r="95" ht="25.5" customHeight="1"/>
    <row r="97" ht="21.75" customHeight="1"/>
    <row r="99" ht="24" customHeight="1"/>
    <row r="101" ht="24" customHeight="1"/>
    <row r="103" ht="26.25" customHeight="1"/>
    <row r="105" ht="25.5" customHeight="1"/>
    <row r="107" ht="26.25" customHeight="1"/>
    <row r="109" ht="27" customHeight="1"/>
    <row r="114" ht="15.75" customHeight="1"/>
  </sheetData>
  <sheetProtection/>
  <mergeCells count="18">
    <mergeCell ref="A14:AG14"/>
    <mergeCell ref="A5:AG5"/>
    <mergeCell ref="AE20:AG20"/>
    <mergeCell ref="A2:AF2"/>
    <mergeCell ref="A8:A10"/>
    <mergeCell ref="B8:B10"/>
    <mergeCell ref="C8:C10"/>
    <mergeCell ref="AA9:AB9"/>
    <mergeCell ref="AC9:AC10"/>
    <mergeCell ref="AE8:AE10"/>
    <mergeCell ref="AA8:AB8"/>
    <mergeCell ref="A3:AG3"/>
    <mergeCell ref="T9:T10"/>
    <mergeCell ref="N9:R9"/>
    <mergeCell ref="S9:S10"/>
    <mergeCell ref="AF8:AF10"/>
    <mergeCell ref="AG8:AG10"/>
    <mergeCell ref="AD9:AD10"/>
  </mergeCells>
  <printOptions/>
  <pageMargins left="0.75" right="0.75" top="1" bottom="1" header="0.5" footer="0.5"/>
  <pageSetup horizontalDpi="600" verticalDpi="600" orientation="landscape" paperSize="9" scale="80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9" zoomScaleNormal="89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3.8515625" style="39" customWidth="1"/>
    <col min="2" max="2" width="3.57421875" style="39" customWidth="1"/>
    <col min="3" max="3" width="4.00390625" style="39" bestFit="1" customWidth="1"/>
    <col min="4" max="4" width="2.8515625" style="40" hidden="1" customWidth="1"/>
    <col min="5" max="5" width="3.421875" style="40" hidden="1" customWidth="1"/>
    <col min="6" max="6" width="2.57421875" style="40" hidden="1" customWidth="1"/>
    <col min="7" max="7" width="33.8515625" style="40" customWidth="1"/>
    <col min="8" max="8" width="17.57421875" style="41" customWidth="1"/>
    <col min="9" max="9" width="12.28125" style="42" customWidth="1"/>
    <col min="10" max="10" width="10.57421875" style="42" customWidth="1"/>
    <col min="11" max="11" width="8.140625" style="41" customWidth="1"/>
    <col min="12" max="12" width="9.57421875" style="41" customWidth="1"/>
    <col min="13" max="13" width="11.28125" style="42" customWidth="1"/>
    <col min="14" max="14" width="9.28125" style="6" customWidth="1"/>
    <col min="15" max="15" width="14.7109375" style="6" customWidth="1"/>
    <col min="16" max="16" width="14.421875" style="6" hidden="1" customWidth="1"/>
    <col min="17" max="16384" width="9.140625" style="6" customWidth="1"/>
  </cols>
  <sheetData>
    <row r="1" spans="1:16" ht="15.75">
      <c r="A1" s="159" t="s">
        <v>132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55"/>
      <c r="P1" s="109"/>
    </row>
    <row r="2" spans="1:16" ht="14.25" customHeight="1">
      <c r="A2" s="159" t="s">
        <v>131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55"/>
      <c r="P2" s="109"/>
    </row>
    <row r="3" spans="1:16" ht="15.75">
      <c r="A3" s="160" t="s">
        <v>130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5"/>
      <c r="P3" s="109"/>
    </row>
    <row r="4" spans="1:16" ht="24" customHeight="1">
      <c r="A4" s="162" t="s">
        <v>133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55"/>
      <c r="P4" s="109"/>
    </row>
    <row r="5" spans="1:16" ht="22.5" customHeight="1">
      <c r="A5" s="149" t="s">
        <v>26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O5" s="55"/>
      <c r="P5" s="109"/>
    </row>
    <row r="6" spans="1:16" ht="12" customHeight="1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55"/>
      <c r="P6" s="109"/>
    </row>
    <row r="7" spans="1:16" ht="8.25" customHeight="1" thickBot="1">
      <c r="A7" s="8"/>
      <c r="B7" s="8"/>
      <c r="C7" s="8"/>
      <c r="D7" s="8"/>
      <c r="E7" s="8"/>
      <c r="F7" s="8"/>
      <c r="G7" s="10"/>
      <c r="H7" s="10"/>
      <c r="I7" s="10"/>
      <c r="J7" s="10"/>
      <c r="K7" s="10"/>
      <c r="L7" s="10"/>
      <c r="M7" s="10"/>
      <c r="N7" s="10"/>
      <c r="O7" s="55"/>
      <c r="P7" s="109"/>
    </row>
    <row r="8" spans="1:16" s="11" customFormat="1" ht="17.25" customHeight="1" thickBot="1">
      <c r="A8" s="140" t="s">
        <v>0</v>
      </c>
      <c r="B8" s="141"/>
      <c r="C8" s="141"/>
      <c r="D8" s="4"/>
      <c r="E8" s="4"/>
      <c r="F8" s="9"/>
      <c r="G8" s="140" t="s">
        <v>27</v>
      </c>
      <c r="H8" s="154" t="s">
        <v>6</v>
      </c>
      <c r="I8" s="147" t="s">
        <v>28</v>
      </c>
      <c r="J8" s="148"/>
      <c r="K8" s="148"/>
      <c r="L8" s="148"/>
      <c r="M8" s="154" t="s">
        <v>101</v>
      </c>
      <c r="N8" s="154" t="s">
        <v>127</v>
      </c>
      <c r="O8" s="158">
        <v>0.06</v>
      </c>
      <c r="P8" s="110"/>
    </row>
    <row r="9" spans="1:16" s="11" customFormat="1" ht="24.75" customHeight="1" thickBot="1">
      <c r="A9" s="143"/>
      <c r="B9" s="144"/>
      <c r="C9" s="144"/>
      <c r="D9" s="5"/>
      <c r="E9" s="5"/>
      <c r="F9" s="12"/>
      <c r="G9" s="143"/>
      <c r="H9" s="155"/>
      <c r="I9" s="147" t="s">
        <v>126</v>
      </c>
      <c r="J9" s="151"/>
      <c r="K9" s="140" t="s">
        <v>30</v>
      </c>
      <c r="L9" s="142"/>
      <c r="M9" s="155"/>
      <c r="N9" s="155"/>
      <c r="O9" s="155"/>
      <c r="P9" s="110"/>
    </row>
    <row r="10" spans="1:16" s="11" customFormat="1" ht="48" thickBot="1">
      <c r="A10" s="145"/>
      <c r="B10" s="146"/>
      <c r="C10" s="146"/>
      <c r="D10" s="5"/>
      <c r="E10" s="5"/>
      <c r="F10" s="12"/>
      <c r="G10" s="145"/>
      <c r="H10" s="156"/>
      <c r="I10" s="13" t="s">
        <v>31</v>
      </c>
      <c r="J10" s="13" t="s">
        <v>32</v>
      </c>
      <c r="K10" s="13" t="s">
        <v>31</v>
      </c>
      <c r="L10" s="13" t="s">
        <v>32</v>
      </c>
      <c r="M10" s="156"/>
      <c r="N10" s="156"/>
      <c r="O10" s="156"/>
      <c r="P10" s="110"/>
    </row>
    <row r="11" spans="1:16" ht="15.75">
      <c r="A11" s="140">
        <v>1</v>
      </c>
      <c r="B11" s="141"/>
      <c r="C11" s="142"/>
      <c r="D11" s="45"/>
      <c r="E11" s="45"/>
      <c r="F11" s="46"/>
      <c r="G11" s="47">
        <v>2</v>
      </c>
      <c r="H11" s="47">
        <v>3</v>
      </c>
      <c r="I11" s="48">
        <v>4</v>
      </c>
      <c r="J11" s="48">
        <v>5</v>
      </c>
      <c r="K11" s="46">
        <v>6</v>
      </c>
      <c r="L11" s="46">
        <v>7</v>
      </c>
      <c r="M11" s="46">
        <v>8</v>
      </c>
      <c r="N11" s="49">
        <v>9</v>
      </c>
      <c r="O11" s="49">
        <v>9</v>
      </c>
      <c r="P11" s="109"/>
    </row>
    <row r="12" spans="1:16" ht="27" customHeight="1">
      <c r="A12" s="50" t="s">
        <v>33</v>
      </c>
      <c r="B12" s="50"/>
      <c r="C12" s="50"/>
      <c r="D12" s="51"/>
      <c r="E12" s="51"/>
      <c r="F12" s="51"/>
      <c r="G12" s="60" t="s">
        <v>34</v>
      </c>
      <c r="H12" s="53"/>
      <c r="I12" s="54"/>
      <c r="J12" s="54"/>
      <c r="K12" s="55"/>
      <c r="L12" s="55"/>
      <c r="M12" s="54"/>
      <c r="N12" s="55"/>
      <c r="O12" s="55"/>
      <c r="P12" s="109"/>
    </row>
    <row r="13" spans="1:16" ht="33.75" customHeight="1">
      <c r="A13" s="50" t="s">
        <v>33</v>
      </c>
      <c r="B13" s="50" t="s">
        <v>33</v>
      </c>
      <c r="C13" s="50"/>
      <c r="D13" s="56"/>
      <c r="E13" s="57"/>
      <c r="F13" s="57"/>
      <c r="G13" s="52" t="s">
        <v>35</v>
      </c>
      <c r="H13" s="53"/>
      <c r="I13" s="54"/>
      <c r="J13" s="54"/>
      <c r="K13" s="55"/>
      <c r="L13" s="55"/>
      <c r="M13" s="54"/>
      <c r="N13" s="55"/>
      <c r="O13" s="55"/>
      <c r="P13" s="109"/>
    </row>
    <row r="14" spans="1:16" ht="31.5">
      <c r="A14" s="50" t="s">
        <v>33</v>
      </c>
      <c r="B14" s="50" t="s">
        <v>33</v>
      </c>
      <c r="C14" s="50" t="s">
        <v>33</v>
      </c>
      <c r="D14" s="56"/>
      <c r="E14" s="57"/>
      <c r="F14" s="57"/>
      <c r="G14" s="59" t="s">
        <v>16</v>
      </c>
      <c r="H14" s="53" t="s">
        <v>36</v>
      </c>
      <c r="I14" s="113">
        <v>1.9114</v>
      </c>
      <c r="J14" s="111">
        <f aca="true" t="shared" si="0" ref="J14:J19">ROUND(I14*20/100+I14,2)</f>
        <v>2.29</v>
      </c>
      <c r="K14" s="113">
        <v>1.68</v>
      </c>
      <c r="L14" s="111">
        <v>1.61</v>
      </c>
      <c r="M14" s="62">
        <f>J14/L14*70</f>
        <v>99.56521739130434</v>
      </c>
      <c r="N14" s="113">
        <v>1.68</v>
      </c>
      <c r="O14" s="111">
        <f>(N14*6%)+N14</f>
        <v>1.7808</v>
      </c>
      <c r="P14" s="109"/>
    </row>
    <row r="15" spans="1:16" ht="48" customHeight="1">
      <c r="A15" s="50" t="s">
        <v>33</v>
      </c>
      <c r="B15" s="50" t="s">
        <v>33</v>
      </c>
      <c r="C15" s="50" t="s">
        <v>37</v>
      </c>
      <c r="D15" s="56"/>
      <c r="E15" s="57"/>
      <c r="F15" s="57"/>
      <c r="G15" s="59" t="s">
        <v>38</v>
      </c>
      <c r="H15" s="53" t="s">
        <v>39</v>
      </c>
      <c r="I15" s="113">
        <v>1.1243</v>
      </c>
      <c r="J15" s="111">
        <f t="shared" si="0"/>
        <v>1.35</v>
      </c>
      <c r="K15" s="113">
        <v>0.99</v>
      </c>
      <c r="L15" s="111">
        <v>0.95</v>
      </c>
      <c r="M15" s="113">
        <v>0.99</v>
      </c>
      <c r="N15" s="113">
        <v>0.99</v>
      </c>
      <c r="O15" s="111">
        <f>(N15*6%)+N15</f>
        <v>1.0493999999999999</v>
      </c>
      <c r="P15" s="109">
        <f aca="true" t="shared" si="1" ref="P15:P46">ROUND(N15/10000,2)</f>
        <v>0</v>
      </c>
    </row>
    <row r="16" spans="1:16" ht="48" customHeight="1">
      <c r="A16" s="50" t="s">
        <v>33</v>
      </c>
      <c r="B16" s="50" t="s">
        <v>33</v>
      </c>
      <c r="C16" s="50" t="s">
        <v>40</v>
      </c>
      <c r="D16" s="56"/>
      <c r="E16" s="57"/>
      <c r="F16" s="57"/>
      <c r="G16" s="59" t="s">
        <v>41</v>
      </c>
      <c r="H16" s="53" t="s">
        <v>42</v>
      </c>
      <c r="I16" s="113">
        <v>0.6746</v>
      </c>
      <c r="J16" s="111">
        <f t="shared" si="0"/>
        <v>0.81</v>
      </c>
      <c r="K16" s="113">
        <v>0.59</v>
      </c>
      <c r="L16" s="111">
        <v>0.56</v>
      </c>
      <c r="M16" s="62">
        <f aca="true" t="shared" si="2" ref="M16:M78">J16/L16*70</f>
        <v>101.25</v>
      </c>
      <c r="N16" s="113">
        <v>0.59</v>
      </c>
      <c r="O16" s="111">
        <f aca="true" t="shared" si="3" ref="O16:O78">(N16*6%)+N16</f>
        <v>0.6254</v>
      </c>
      <c r="P16" s="109">
        <f t="shared" si="1"/>
        <v>0</v>
      </c>
    </row>
    <row r="17" spans="1:16" ht="31.5" hidden="1">
      <c r="A17" s="50" t="s">
        <v>33</v>
      </c>
      <c r="B17" s="50" t="s">
        <v>37</v>
      </c>
      <c r="C17" s="50"/>
      <c r="D17" s="56"/>
      <c r="E17" s="57"/>
      <c r="F17" s="57"/>
      <c r="G17" s="59" t="s">
        <v>43</v>
      </c>
      <c r="H17" s="53" t="s">
        <v>36</v>
      </c>
      <c r="I17" s="113">
        <v>0</v>
      </c>
      <c r="J17" s="111">
        <f t="shared" si="0"/>
        <v>0</v>
      </c>
      <c r="K17" s="113">
        <v>0</v>
      </c>
      <c r="L17" s="111">
        <v>0</v>
      </c>
      <c r="M17" s="62" t="e">
        <f t="shared" si="2"/>
        <v>#DIV/0!</v>
      </c>
      <c r="N17" s="113">
        <v>0</v>
      </c>
      <c r="O17" s="111">
        <f t="shared" si="3"/>
        <v>0</v>
      </c>
      <c r="P17" s="109">
        <f t="shared" si="1"/>
        <v>0</v>
      </c>
    </row>
    <row r="18" spans="1:16" ht="49.5" customHeight="1">
      <c r="A18" s="50" t="s">
        <v>33</v>
      </c>
      <c r="B18" s="50" t="s">
        <v>40</v>
      </c>
      <c r="C18" s="50"/>
      <c r="D18" s="56"/>
      <c r="E18" s="57"/>
      <c r="F18" s="57"/>
      <c r="G18" s="52" t="s">
        <v>44</v>
      </c>
      <c r="H18" s="53"/>
      <c r="I18" s="113">
        <v>0</v>
      </c>
      <c r="J18" s="111">
        <f t="shared" si="0"/>
        <v>0</v>
      </c>
      <c r="K18" s="113">
        <v>0</v>
      </c>
      <c r="L18" s="111">
        <v>0</v>
      </c>
      <c r="M18" s="62"/>
      <c r="N18" s="113">
        <v>0</v>
      </c>
      <c r="O18" s="111">
        <f t="shared" si="3"/>
        <v>0</v>
      </c>
      <c r="P18" s="109">
        <f t="shared" si="1"/>
        <v>0</v>
      </c>
    </row>
    <row r="19" spans="1:16" ht="31.5">
      <c r="A19" s="50" t="s">
        <v>33</v>
      </c>
      <c r="B19" s="50" t="s">
        <v>40</v>
      </c>
      <c r="C19" s="50" t="s">
        <v>33</v>
      </c>
      <c r="D19" s="56"/>
      <c r="E19" s="57"/>
      <c r="F19" s="57"/>
      <c r="G19" s="59" t="s">
        <v>16</v>
      </c>
      <c r="H19" s="53" t="s">
        <v>36</v>
      </c>
      <c r="I19" s="113">
        <v>16.5276</v>
      </c>
      <c r="J19" s="111">
        <f t="shared" si="0"/>
        <v>19.83</v>
      </c>
      <c r="K19" s="113">
        <v>14.46</v>
      </c>
      <c r="L19" s="111">
        <v>13.88</v>
      </c>
      <c r="M19" s="62">
        <f t="shared" si="2"/>
        <v>100.00720461095099</v>
      </c>
      <c r="N19" s="113">
        <v>14.46</v>
      </c>
      <c r="O19" s="111">
        <f t="shared" si="3"/>
        <v>15.3276</v>
      </c>
      <c r="P19" s="109">
        <f t="shared" si="1"/>
        <v>0</v>
      </c>
    </row>
    <row r="20" spans="1:16" ht="46.5" customHeight="1">
      <c r="A20" s="50" t="s">
        <v>33</v>
      </c>
      <c r="B20" s="50" t="s">
        <v>40</v>
      </c>
      <c r="C20" s="50" t="s">
        <v>37</v>
      </c>
      <c r="D20" s="56"/>
      <c r="E20" s="57"/>
      <c r="F20" s="57"/>
      <c r="G20" s="59" t="s">
        <v>38</v>
      </c>
      <c r="H20" s="53" t="s">
        <v>39</v>
      </c>
      <c r="I20" s="113">
        <v>5.5092</v>
      </c>
      <c r="J20" s="111">
        <f aca="true" t="shared" si="4" ref="J20:J78">ROUND(I20*20/100+I20,2)</f>
        <v>6.61</v>
      </c>
      <c r="K20" s="113">
        <v>5.4</v>
      </c>
      <c r="L20" s="111">
        <v>5.18</v>
      </c>
      <c r="M20" s="62">
        <f t="shared" si="2"/>
        <v>89.32432432432434</v>
      </c>
      <c r="N20" s="113">
        <v>5.4</v>
      </c>
      <c r="O20" s="111">
        <f t="shared" si="3"/>
        <v>5.724</v>
      </c>
      <c r="P20" s="109">
        <f t="shared" si="1"/>
        <v>0</v>
      </c>
    </row>
    <row r="21" spans="1:16" ht="53.25" customHeight="1">
      <c r="A21" s="50" t="s">
        <v>33</v>
      </c>
      <c r="B21" s="50" t="s">
        <v>40</v>
      </c>
      <c r="C21" s="50" t="s">
        <v>40</v>
      </c>
      <c r="D21" s="56"/>
      <c r="E21" s="57"/>
      <c r="F21" s="57"/>
      <c r="G21" s="59" t="s">
        <v>41</v>
      </c>
      <c r="H21" s="53" t="s">
        <v>42</v>
      </c>
      <c r="I21" s="113">
        <v>3.0357</v>
      </c>
      <c r="J21" s="111">
        <f t="shared" si="4"/>
        <v>3.64</v>
      </c>
      <c r="K21" s="113">
        <v>2.97</v>
      </c>
      <c r="L21" s="111">
        <v>2.86</v>
      </c>
      <c r="M21" s="62">
        <f t="shared" si="2"/>
        <v>89.09090909090911</v>
      </c>
      <c r="N21" s="113">
        <v>2.97</v>
      </c>
      <c r="O21" s="111">
        <f t="shared" si="3"/>
        <v>3.1482</v>
      </c>
      <c r="P21" s="109">
        <f t="shared" si="1"/>
        <v>0</v>
      </c>
    </row>
    <row r="22" spans="1:16" ht="50.25" customHeight="1">
      <c r="A22" s="50" t="s">
        <v>33</v>
      </c>
      <c r="B22" s="50" t="s">
        <v>45</v>
      </c>
      <c r="C22" s="50"/>
      <c r="D22" s="56"/>
      <c r="E22" s="57"/>
      <c r="F22" s="57"/>
      <c r="G22" s="52" t="s">
        <v>18</v>
      </c>
      <c r="H22" s="53" t="s">
        <v>46</v>
      </c>
      <c r="I22" s="113">
        <v>6.1838</v>
      </c>
      <c r="J22" s="111">
        <f t="shared" si="4"/>
        <v>7.42</v>
      </c>
      <c r="K22" s="113">
        <v>6.06</v>
      </c>
      <c r="L22" s="111">
        <v>5.82</v>
      </c>
      <c r="M22" s="62">
        <f t="shared" si="2"/>
        <v>89.24398625429552</v>
      </c>
      <c r="N22" s="113">
        <v>6.06</v>
      </c>
      <c r="O22" s="111">
        <f t="shared" si="3"/>
        <v>6.4235999999999995</v>
      </c>
      <c r="P22" s="109">
        <f t="shared" si="1"/>
        <v>0</v>
      </c>
    </row>
    <row r="23" spans="1:16" ht="51" customHeight="1">
      <c r="A23" s="50" t="s">
        <v>33</v>
      </c>
      <c r="B23" s="50" t="s">
        <v>47</v>
      </c>
      <c r="C23" s="50"/>
      <c r="D23" s="56"/>
      <c r="E23" s="57"/>
      <c r="F23" s="57"/>
      <c r="G23" s="52" t="s">
        <v>19</v>
      </c>
      <c r="H23" s="53" t="s">
        <v>42</v>
      </c>
      <c r="I23" s="113">
        <v>6.5211</v>
      </c>
      <c r="J23" s="111">
        <f t="shared" si="4"/>
        <v>7.83</v>
      </c>
      <c r="K23" s="113">
        <v>6.39</v>
      </c>
      <c r="L23" s="111">
        <v>6.13</v>
      </c>
      <c r="M23" s="62">
        <f t="shared" si="2"/>
        <v>89.41272430668842</v>
      </c>
      <c r="N23" s="113">
        <v>6.39</v>
      </c>
      <c r="O23" s="111">
        <f t="shared" si="3"/>
        <v>6.7734</v>
      </c>
      <c r="P23" s="109">
        <f t="shared" si="1"/>
        <v>0</v>
      </c>
    </row>
    <row r="24" spans="1:16" ht="31.5" hidden="1">
      <c r="A24" s="50" t="s">
        <v>33</v>
      </c>
      <c r="B24" s="50" t="s">
        <v>48</v>
      </c>
      <c r="C24" s="50"/>
      <c r="D24" s="56"/>
      <c r="E24" s="57"/>
      <c r="F24" s="57"/>
      <c r="G24" s="52" t="s">
        <v>49</v>
      </c>
      <c r="H24" s="53" t="s">
        <v>36</v>
      </c>
      <c r="I24" s="113">
        <v>0</v>
      </c>
      <c r="J24" s="111">
        <f t="shared" si="4"/>
        <v>0</v>
      </c>
      <c r="K24" s="113">
        <v>0</v>
      </c>
      <c r="L24" s="111">
        <v>0</v>
      </c>
      <c r="M24" s="62" t="e">
        <f t="shared" si="2"/>
        <v>#DIV/0!</v>
      </c>
      <c r="N24" s="113">
        <v>0</v>
      </c>
      <c r="O24" s="111">
        <f t="shared" si="3"/>
        <v>0</v>
      </c>
      <c r="P24" s="109">
        <f t="shared" si="1"/>
        <v>0</v>
      </c>
    </row>
    <row r="25" spans="1:16" ht="48" customHeight="1">
      <c r="A25" s="50" t="s">
        <v>33</v>
      </c>
      <c r="B25" s="50" t="s">
        <v>50</v>
      </c>
      <c r="C25" s="50"/>
      <c r="D25" s="56"/>
      <c r="E25" s="57"/>
      <c r="F25" s="57"/>
      <c r="G25" s="52" t="s">
        <v>20</v>
      </c>
      <c r="H25" s="53" t="s">
        <v>51</v>
      </c>
      <c r="I25" s="113">
        <v>1.2374</v>
      </c>
      <c r="J25" s="111">
        <f t="shared" si="4"/>
        <v>1.48</v>
      </c>
      <c r="K25" s="113">
        <v>1.22</v>
      </c>
      <c r="L25" s="111">
        <v>1.16</v>
      </c>
      <c r="M25" s="62">
        <f t="shared" si="2"/>
        <v>89.31034482758622</v>
      </c>
      <c r="N25" s="113">
        <v>1.22</v>
      </c>
      <c r="O25" s="111">
        <f t="shared" si="3"/>
        <v>1.2932</v>
      </c>
      <c r="P25" s="109">
        <f t="shared" si="1"/>
        <v>0</v>
      </c>
    </row>
    <row r="26" spans="1:16" ht="27.75" customHeight="1">
      <c r="A26" s="50" t="s">
        <v>37</v>
      </c>
      <c r="B26" s="50"/>
      <c r="C26" s="50"/>
      <c r="D26" s="56"/>
      <c r="E26" s="57"/>
      <c r="F26" s="57"/>
      <c r="G26" s="60" t="s">
        <v>52</v>
      </c>
      <c r="H26" s="53"/>
      <c r="I26" s="113">
        <v>0</v>
      </c>
      <c r="J26" s="111">
        <f t="shared" si="4"/>
        <v>0</v>
      </c>
      <c r="K26" s="113">
        <v>0</v>
      </c>
      <c r="L26" s="111">
        <v>0</v>
      </c>
      <c r="M26" s="62"/>
      <c r="N26" s="113">
        <v>0</v>
      </c>
      <c r="O26" s="111">
        <f t="shared" si="3"/>
        <v>0</v>
      </c>
      <c r="P26" s="109">
        <f t="shared" si="1"/>
        <v>0</v>
      </c>
    </row>
    <row r="27" spans="1:16" ht="63">
      <c r="A27" s="50" t="s">
        <v>37</v>
      </c>
      <c r="B27" s="50" t="s">
        <v>33</v>
      </c>
      <c r="C27" s="50"/>
      <c r="D27" s="56"/>
      <c r="E27" s="57"/>
      <c r="F27" s="57"/>
      <c r="G27" s="61" t="s">
        <v>53</v>
      </c>
      <c r="H27" s="53"/>
      <c r="I27" s="113">
        <v>0</v>
      </c>
      <c r="J27" s="111">
        <f t="shared" si="4"/>
        <v>0</v>
      </c>
      <c r="K27" s="113">
        <v>0</v>
      </c>
      <c r="L27" s="111">
        <v>0</v>
      </c>
      <c r="M27" s="62"/>
      <c r="N27" s="113">
        <v>0</v>
      </c>
      <c r="O27" s="111">
        <f t="shared" si="3"/>
        <v>0</v>
      </c>
      <c r="P27" s="109">
        <f t="shared" si="1"/>
        <v>0</v>
      </c>
    </row>
    <row r="28" spans="1:16" ht="31.5">
      <c r="A28" s="50" t="s">
        <v>37</v>
      </c>
      <c r="B28" s="50" t="s">
        <v>33</v>
      </c>
      <c r="C28" s="50" t="s">
        <v>33</v>
      </c>
      <c r="D28" s="56"/>
      <c r="E28" s="57"/>
      <c r="F28" s="57"/>
      <c r="G28" s="59" t="s">
        <v>16</v>
      </c>
      <c r="H28" s="53" t="s">
        <v>36</v>
      </c>
      <c r="I28" s="113">
        <v>4.4973</v>
      </c>
      <c r="J28" s="111">
        <f t="shared" si="4"/>
        <v>5.4</v>
      </c>
      <c r="K28" s="113">
        <v>3.94</v>
      </c>
      <c r="L28" s="111">
        <v>3.78</v>
      </c>
      <c r="M28" s="62">
        <f t="shared" si="2"/>
        <v>100.00000000000001</v>
      </c>
      <c r="N28" s="113">
        <v>3.94</v>
      </c>
      <c r="O28" s="111">
        <f t="shared" si="3"/>
        <v>4.1764</v>
      </c>
      <c r="P28" s="109">
        <f t="shared" si="1"/>
        <v>0</v>
      </c>
    </row>
    <row r="29" spans="1:16" ht="50.25" customHeight="1">
      <c r="A29" s="50" t="s">
        <v>37</v>
      </c>
      <c r="B29" s="50" t="s">
        <v>33</v>
      </c>
      <c r="C29" s="50" t="s">
        <v>37</v>
      </c>
      <c r="D29" s="56"/>
      <c r="E29" s="57"/>
      <c r="F29" s="57"/>
      <c r="G29" s="59" t="s">
        <v>38</v>
      </c>
      <c r="H29" s="53" t="s">
        <v>42</v>
      </c>
      <c r="I29" s="113">
        <v>4.2724</v>
      </c>
      <c r="J29" s="111">
        <f t="shared" si="4"/>
        <v>5.13</v>
      </c>
      <c r="K29" s="113">
        <v>3.74</v>
      </c>
      <c r="L29" s="111">
        <v>3.59</v>
      </c>
      <c r="M29" s="62">
        <f t="shared" si="2"/>
        <v>100.02785515320333</v>
      </c>
      <c r="N29" s="113">
        <v>3.74</v>
      </c>
      <c r="O29" s="111">
        <f t="shared" si="3"/>
        <v>3.9644000000000004</v>
      </c>
      <c r="P29" s="109">
        <f t="shared" si="1"/>
        <v>0</v>
      </c>
    </row>
    <row r="30" spans="1:16" ht="51" customHeight="1">
      <c r="A30" s="50" t="s">
        <v>37</v>
      </c>
      <c r="B30" s="50" t="s">
        <v>33</v>
      </c>
      <c r="C30" s="50" t="s">
        <v>40</v>
      </c>
      <c r="D30" s="56"/>
      <c r="E30" s="57"/>
      <c r="F30" s="57"/>
      <c r="G30" s="59" t="s">
        <v>41</v>
      </c>
      <c r="H30" s="53" t="s">
        <v>42</v>
      </c>
      <c r="I30" s="113">
        <v>2.4735</v>
      </c>
      <c r="J30" s="111">
        <f t="shared" si="4"/>
        <v>2.97</v>
      </c>
      <c r="K30" s="113">
        <v>2.16</v>
      </c>
      <c r="L30" s="111">
        <v>2.08</v>
      </c>
      <c r="M30" s="62">
        <f t="shared" si="2"/>
        <v>99.95192307692308</v>
      </c>
      <c r="N30" s="113">
        <v>2.16</v>
      </c>
      <c r="O30" s="111">
        <f t="shared" si="3"/>
        <v>2.2896</v>
      </c>
      <c r="P30" s="109">
        <f t="shared" si="1"/>
        <v>0</v>
      </c>
    </row>
    <row r="31" spans="1:16" ht="31.5">
      <c r="A31" s="50" t="s">
        <v>37</v>
      </c>
      <c r="B31" s="50" t="s">
        <v>37</v>
      </c>
      <c r="C31" s="50"/>
      <c r="D31" s="56"/>
      <c r="E31" s="57"/>
      <c r="F31" s="57"/>
      <c r="G31" s="61" t="s">
        <v>54</v>
      </c>
      <c r="H31" s="53"/>
      <c r="I31" s="113">
        <v>0</v>
      </c>
      <c r="J31" s="111">
        <f t="shared" si="4"/>
        <v>0</v>
      </c>
      <c r="K31" s="113">
        <v>0</v>
      </c>
      <c r="L31" s="111">
        <v>0</v>
      </c>
      <c r="M31" s="62"/>
      <c r="N31" s="113">
        <v>0</v>
      </c>
      <c r="O31" s="111">
        <f t="shared" si="3"/>
        <v>0</v>
      </c>
      <c r="P31" s="109">
        <f t="shared" si="1"/>
        <v>0</v>
      </c>
    </row>
    <row r="32" spans="1:16" ht="31.5">
      <c r="A32" s="50" t="s">
        <v>37</v>
      </c>
      <c r="B32" s="50" t="s">
        <v>37</v>
      </c>
      <c r="C32" s="50" t="s">
        <v>33</v>
      </c>
      <c r="D32" s="56"/>
      <c r="E32" s="57"/>
      <c r="F32" s="57"/>
      <c r="G32" s="59" t="s">
        <v>16</v>
      </c>
      <c r="H32" s="53" t="s">
        <v>36</v>
      </c>
      <c r="I32" s="113">
        <v>3.2605</v>
      </c>
      <c r="J32" s="111">
        <f t="shared" si="4"/>
        <v>3.91</v>
      </c>
      <c r="K32" s="113">
        <v>2.86</v>
      </c>
      <c r="L32" s="111">
        <v>2.74</v>
      </c>
      <c r="M32" s="62">
        <f t="shared" si="2"/>
        <v>99.8905109489051</v>
      </c>
      <c r="N32" s="113">
        <v>2.86</v>
      </c>
      <c r="O32" s="111">
        <f t="shared" si="3"/>
        <v>3.0316</v>
      </c>
      <c r="P32" s="109">
        <f t="shared" si="1"/>
        <v>0</v>
      </c>
    </row>
    <row r="33" spans="1:16" ht="49.5" customHeight="1">
      <c r="A33" s="50" t="s">
        <v>37</v>
      </c>
      <c r="B33" s="50" t="s">
        <v>37</v>
      </c>
      <c r="C33" s="50" t="s">
        <v>37</v>
      </c>
      <c r="D33" s="56"/>
      <c r="E33" s="57"/>
      <c r="F33" s="57"/>
      <c r="G33" s="59" t="s">
        <v>38</v>
      </c>
      <c r="H33" s="53" t="s">
        <v>42</v>
      </c>
      <c r="I33" s="113">
        <v>2.9232</v>
      </c>
      <c r="J33" s="111">
        <f t="shared" si="4"/>
        <v>3.51</v>
      </c>
      <c r="K33" s="113">
        <v>2.56</v>
      </c>
      <c r="L33" s="111">
        <v>2.46</v>
      </c>
      <c r="M33" s="62">
        <f t="shared" si="2"/>
        <v>99.8780487804878</v>
      </c>
      <c r="N33" s="113">
        <v>2.56</v>
      </c>
      <c r="O33" s="111">
        <f t="shared" si="3"/>
        <v>2.7136</v>
      </c>
      <c r="P33" s="109">
        <f t="shared" si="1"/>
        <v>0</v>
      </c>
    </row>
    <row r="34" spans="1:16" ht="48" customHeight="1">
      <c r="A34" s="50" t="s">
        <v>37</v>
      </c>
      <c r="B34" s="50" t="s">
        <v>37</v>
      </c>
      <c r="C34" s="50" t="s">
        <v>40</v>
      </c>
      <c r="D34" s="56"/>
      <c r="E34" s="57"/>
      <c r="F34" s="57"/>
      <c r="G34" s="59" t="s">
        <v>41</v>
      </c>
      <c r="H34" s="53" t="s">
        <v>42</v>
      </c>
      <c r="I34" s="113">
        <v>1.9114</v>
      </c>
      <c r="J34" s="111">
        <f t="shared" si="4"/>
        <v>2.29</v>
      </c>
      <c r="K34" s="113">
        <v>1.68</v>
      </c>
      <c r="L34" s="111">
        <v>1.61</v>
      </c>
      <c r="M34" s="62">
        <f t="shared" si="2"/>
        <v>99.56521739130434</v>
      </c>
      <c r="N34" s="113">
        <v>1.68</v>
      </c>
      <c r="O34" s="111">
        <f t="shared" si="3"/>
        <v>1.7808</v>
      </c>
      <c r="P34" s="109">
        <f t="shared" si="1"/>
        <v>0</v>
      </c>
    </row>
    <row r="35" spans="1:16" ht="16.5" customHeight="1" hidden="1">
      <c r="A35" s="50" t="s">
        <v>37</v>
      </c>
      <c r="B35" s="50" t="s">
        <v>40</v>
      </c>
      <c r="C35" s="50"/>
      <c r="D35" s="56"/>
      <c r="E35" s="57"/>
      <c r="F35" s="57"/>
      <c r="G35" s="59" t="s">
        <v>55</v>
      </c>
      <c r="H35" s="53" t="s">
        <v>36</v>
      </c>
      <c r="I35" s="113">
        <v>0</v>
      </c>
      <c r="J35" s="111">
        <f t="shared" si="4"/>
        <v>0</v>
      </c>
      <c r="K35" s="113">
        <v>0</v>
      </c>
      <c r="L35" s="111">
        <v>0</v>
      </c>
      <c r="M35" s="62" t="e">
        <f t="shared" si="2"/>
        <v>#DIV/0!</v>
      </c>
      <c r="N35" s="113">
        <v>0</v>
      </c>
      <c r="O35" s="111">
        <f t="shared" si="3"/>
        <v>0</v>
      </c>
      <c r="P35" s="109">
        <f t="shared" si="1"/>
        <v>0</v>
      </c>
    </row>
    <row r="36" spans="1:16" ht="51" customHeight="1">
      <c r="A36" s="50" t="s">
        <v>37</v>
      </c>
      <c r="B36" s="50" t="s">
        <v>45</v>
      </c>
      <c r="C36" s="50"/>
      <c r="D36" s="56"/>
      <c r="E36" s="57"/>
      <c r="F36" s="57"/>
      <c r="G36" s="52" t="s">
        <v>25</v>
      </c>
      <c r="H36" s="53"/>
      <c r="I36" s="113">
        <v>0</v>
      </c>
      <c r="J36" s="111">
        <f t="shared" si="4"/>
        <v>0</v>
      </c>
      <c r="K36" s="113">
        <v>0</v>
      </c>
      <c r="L36" s="111">
        <v>0</v>
      </c>
      <c r="M36" s="62"/>
      <c r="N36" s="113">
        <v>0</v>
      </c>
      <c r="O36" s="111">
        <f t="shared" si="3"/>
        <v>0</v>
      </c>
      <c r="P36" s="109">
        <f t="shared" si="1"/>
        <v>0</v>
      </c>
    </row>
    <row r="37" spans="1:16" ht="31.5">
      <c r="A37" s="50" t="s">
        <v>37</v>
      </c>
      <c r="B37" s="50" t="s">
        <v>45</v>
      </c>
      <c r="C37" s="50" t="s">
        <v>33</v>
      </c>
      <c r="D37" s="56"/>
      <c r="E37" s="57"/>
      <c r="F37" s="57"/>
      <c r="G37" s="59" t="s">
        <v>16</v>
      </c>
      <c r="H37" s="53" t="s">
        <v>36</v>
      </c>
      <c r="I37" s="113">
        <v>19.3384</v>
      </c>
      <c r="J37" s="111">
        <f t="shared" si="4"/>
        <v>23.21</v>
      </c>
      <c r="K37" s="113">
        <v>18.96</v>
      </c>
      <c r="L37" s="111">
        <v>18.19</v>
      </c>
      <c r="M37" s="62">
        <f t="shared" si="2"/>
        <v>89.31830676195712</v>
      </c>
      <c r="N37" s="113">
        <v>18.96</v>
      </c>
      <c r="O37" s="111">
        <f t="shared" si="3"/>
        <v>20.0976</v>
      </c>
      <c r="P37" s="109">
        <f t="shared" si="1"/>
        <v>0</v>
      </c>
    </row>
    <row r="38" spans="1:16" ht="47.25" customHeight="1">
      <c r="A38" s="50" t="s">
        <v>37</v>
      </c>
      <c r="B38" s="50" t="s">
        <v>45</v>
      </c>
      <c r="C38" s="50" t="s">
        <v>37</v>
      </c>
      <c r="D38" s="56"/>
      <c r="E38" s="57"/>
      <c r="F38" s="57"/>
      <c r="G38" s="59" t="s">
        <v>38</v>
      </c>
      <c r="H38" s="53" t="s">
        <v>42</v>
      </c>
      <c r="I38" s="113">
        <v>6.6335</v>
      </c>
      <c r="J38" s="111">
        <f t="shared" si="4"/>
        <v>7.96</v>
      </c>
      <c r="K38" s="113">
        <v>6.5</v>
      </c>
      <c r="L38" s="111">
        <v>6.24</v>
      </c>
      <c r="M38" s="62">
        <f t="shared" si="2"/>
        <v>89.2948717948718</v>
      </c>
      <c r="N38" s="113">
        <v>6.5</v>
      </c>
      <c r="O38" s="111">
        <f t="shared" si="3"/>
        <v>6.89</v>
      </c>
      <c r="P38" s="109">
        <f t="shared" si="1"/>
        <v>0</v>
      </c>
    </row>
    <row r="39" spans="1:16" ht="48.75" customHeight="1">
      <c r="A39" s="50" t="s">
        <v>37</v>
      </c>
      <c r="B39" s="50" t="s">
        <v>45</v>
      </c>
      <c r="C39" s="50" t="s">
        <v>40</v>
      </c>
      <c r="D39" s="56"/>
      <c r="E39" s="57"/>
      <c r="F39" s="57"/>
      <c r="G39" s="59" t="s">
        <v>41</v>
      </c>
      <c r="H39" s="53" t="s">
        <v>42</v>
      </c>
      <c r="I39" s="113">
        <v>3.7103</v>
      </c>
      <c r="J39" s="111">
        <f t="shared" si="4"/>
        <v>4.45</v>
      </c>
      <c r="K39" s="113">
        <v>3.63</v>
      </c>
      <c r="L39" s="111">
        <v>3.49</v>
      </c>
      <c r="M39" s="62">
        <f t="shared" si="2"/>
        <v>89.25501432664755</v>
      </c>
      <c r="N39" s="113">
        <v>3.63</v>
      </c>
      <c r="O39" s="111">
        <f t="shared" si="3"/>
        <v>3.8478</v>
      </c>
      <c r="P39" s="109">
        <f t="shared" si="1"/>
        <v>0</v>
      </c>
    </row>
    <row r="40" spans="1:16" ht="47.25" hidden="1">
      <c r="A40" s="50" t="s">
        <v>37</v>
      </c>
      <c r="B40" s="50" t="s">
        <v>47</v>
      </c>
      <c r="C40" s="50"/>
      <c r="D40" s="56"/>
      <c r="E40" s="57"/>
      <c r="F40" s="57"/>
      <c r="G40" s="58" t="s">
        <v>56</v>
      </c>
      <c r="H40" s="53"/>
      <c r="I40" s="113">
        <v>0</v>
      </c>
      <c r="J40" s="111">
        <f t="shared" si="4"/>
        <v>0</v>
      </c>
      <c r="K40" s="113">
        <v>0</v>
      </c>
      <c r="L40" s="111">
        <v>0</v>
      </c>
      <c r="M40" s="62" t="e">
        <f t="shared" si="2"/>
        <v>#DIV/0!</v>
      </c>
      <c r="N40" s="113">
        <v>0</v>
      </c>
      <c r="O40" s="111">
        <f t="shared" si="3"/>
        <v>0</v>
      </c>
      <c r="P40" s="109">
        <f t="shared" si="1"/>
        <v>0</v>
      </c>
    </row>
    <row r="41" spans="1:16" ht="31.5" hidden="1">
      <c r="A41" s="50" t="s">
        <v>37</v>
      </c>
      <c r="B41" s="50" t="s">
        <v>47</v>
      </c>
      <c r="C41" s="50" t="s">
        <v>33</v>
      </c>
      <c r="D41" s="56"/>
      <c r="E41" s="57"/>
      <c r="F41" s="57"/>
      <c r="G41" s="59" t="s">
        <v>16</v>
      </c>
      <c r="H41" s="53" t="s">
        <v>36</v>
      </c>
      <c r="I41" s="113">
        <v>0</v>
      </c>
      <c r="J41" s="111">
        <f t="shared" si="4"/>
        <v>0</v>
      </c>
      <c r="K41" s="113">
        <v>0</v>
      </c>
      <c r="L41" s="111">
        <v>0</v>
      </c>
      <c r="M41" s="62" t="e">
        <f t="shared" si="2"/>
        <v>#DIV/0!</v>
      </c>
      <c r="N41" s="113">
        <v>0</v>
      </c>
      <c r="O41" s="111">
        <f t="shared" si="3"/>
        <v>0</v>
      </c>
      <c r="P41" s="109">
        <f t="shared" si="1"/>
        <v>0</v>
      </c>
    </row>
    <row r="42" spans="1:16" ht="47.25" hidden="1">
      <c r="A42" s="50" t="s">
        <v>37</v>
      </c>
      <c r="B42" s="50" t="s">
        <v>47</v>
      </c>
      <c r="C42" s="50" t="s">
        <v>37</v>
      </c>
      <c r="D42" s="56"/>
      <c r="E42" s="57"/>
      <c r="F42" s="57"/>
      <c r="G42" s="59" t="s">
        <v>38</v>
      </c>
      <c r="H42" s="53" t="s">
        <v>42</v>
      </c>
      <c r="I42" s="113">
        <v>0</v>
      </c>
      <c r="J42" s="111">
        <f t="shared" si="4"/>
        <v>0</v>
      </c>
      <c r="K42" s="113">
        <v>0</v>
      </c>
      <c r="L42" s="111">
        <v>0</v>
      </c>
      <c r="M42" s="62" t="e">
        <f t="shared" si="2"/>
        <v>#DIV/0!</v>
      </c>
      <c r="N42" s="113">
        <v>0</v>
      </c>
      <c r="O42" s="111">
        <f t="shared" si="3"/>
        <v>0</v>
      </c>
      <c r="P42" s="109">
        <f t="shared" si="1"/>
        <v>0</v>
      </c>
    </row>
    <row r="43" spans="1:16" ht="47.25" hidden="1">
      <c r="A43" s="50" t="s">
        <v>37</v>
      </c>
      <c r="B43" s="50" t="s">
        <v>47</v>
      </c>
      <c r="C43" s="50" t="s">
        <v>40</v>
      </c>
      <c r="D43" s="56"/>
      <c r="E43" s="57"/>
      <c r="F43" s="57"/>
      <c r="G43" s="59" t="s">
        <v>41</v>
      </c>
      <c r="H43" s="53" t="s">
        <v>42</v>
      </c>
      <c r="I43" s="113">
        <v>0</v>
      </c>
      <c r="J43" s="111">
        <f t="shared" si="4"/>
        <v>0</v>
      </c>
      <c r="K43" s="113">
        <v>0</v>
      </c>
      <c r="L43" s="111">
        <v>0</v>
      </c>
      <c r="M43" s="62" t="e">
        <f t="shared" si="2"/>
        <v>#DIV/0!</v>
      </c>
      <c r="N43" s="113">
        <v>0</v>
      </c>
      <c r="O43" s="111">
        <f t="shared" si="3"/>
        <v>0</v>
      </c>
      <c r="P43" s="109">
        <f t="shared" si="1"/>
        <v>0</v>
      </c>
    </row>
    <row r="44" spans="1:16" ht="0.75" customHeight="1" hidden="1">
      <c r="A44" s="50" t="s">
        <v>37</v>
      </c>
      <c r="B44" s="50" t="s">
        <v>48</v>
      </c>
      <c r="C44" s="50"/>
      <c r="D44" s="56"/>
      <c r="E44" s="57"/>
      <c r="F44" s="57"/>
      <c r="G44" s="58" t="s">
        <v>57</v>
      </c>
      <c r="H44" s="53" t="s">
        <v>46</v>
      </c>
      <c r="I44" s="113">
        <v>0</v>
      </c>
      <c r="J44" s="111">
        <f t="shared" si="4"/>
        <v>0</v>
      </c>
      <c r="K44" s="113">
        <v>0</v>
      </c>
      <c r="L44" s="111">
        <v>0</v>
      </c>
      <c r="M44" s="62" t="e">
        <f t="shared" si="2"/>
        <v>#DIV/0!</v>
      </c>
      <c r="N44" s="113">
        <v>0</v>
      </c>
      <c r="O44" s="111">
        <f t="shared" si="3"/>
        <v>0</v>
      </c>
      <c r="P44" s="109">
        <f t="shared" si="1"/>
        <v>0</v>
      </c>
    </row>
    <row r="45" spans="1:16" ht="50.25" customHeight="1">
      <c r="A45" s="50" t="s">
        <v>37</v>
      </c>
      <c r="B45" s="50" t="s">
        <v>50</v>
      </c>
      <c r="C45" s="50"/>
      <c r="D45" s="56"/>
      <c r="E45" s="57"/>
      <c r="F45" s="57"/>
      <c r="G45" s="52" t="s">
        <v>58</v>
      </c>
      <c r="H45" s="53" t="s">
        <v>42</v>
      </c>
      <c r="I45" s="113">
        <v>10.0065</v>
      </c>
      <c r="J45" s="111">
        <f t="shared" si="4"/>
        <v>12.01</v>
      </c>
      <c r="K45" s="113">
        <v>9.82</v>
      </c>
      <c r="L45" s="111">
        <v>9.42</v>
      </c>
      <c r="M45" s="62">
        <f t="shared" si="2"/>
        <v>89.24628450106158</v>
      </c>
      <c r="N45" s="113">
        <v>9.82</v>
      </c>
      <c r="O45" s="111">
        <f t="shared" si="3"/>
        <v>10.4092</v>
      </c>
      <c r="P45" s="109">
        <f t="shared" si="1"/>
        <v>0</v>
      </c>
    </row>
    <row r="46" spans="1:16" ht="31.5">
      <c r="A46" s="50" t="s">
        <v>37</v>
      </c>
      <c r="B46" s="50" t="s">
        <v>59</v>
      </c>
      <c r="C46" s="50"/>
      <c r="D46" s="56"/>
      <c r="E46" s="57"/>
      <c r="F46" s="57"/>
      <c r="G46" s="52" t="s">
        <v>60</v>
      </c>
      <c r="H46" s="53" t="s">
        <v>36</v>
      </c>
      <c r="I46" s="113">
        <v>0.2249</v>
      </c>
      <c r="J46" s="111">
        <f t="shared" si="4"/>
        <v>0.27</v>
      </c>
      <c r="K46" s="113">
        <v>0.22</v>
      </c>
      <c r="L46" s="111">
        <v>0.22</v>
      </c>
      <c r="M46" s="62">
        <f t="shared" si="2"/>
        <v>85.9090909090909</v>
      </c>
      <c r="N46" s="113">
        <v>0.22</v>
      </c>
      <c r="O46" s="111">
        <f t="shared" si="3"/>
        <v>0.2332</v>
      </c>
      <c r="P46" s="109">
        <f t="shared" si="1"/>
        <v>0</v>
      </c>
    </row>
    <row r="47" spans="1:16" ht="47.25">
      <c r="A47" s="50" t="s">
        <v>37</v>
      </c>
      <c r="B47" s="50" t="s">
        <v>61</v>
      </c>
      <c r="C47" s="50"/>
      <c r="D47" s="56"/>
      <c r="E47" s="57"/>
      <c r="F47" s="57"/>
      <c r="G47" s="52" t="s">
        <v>62</v>
      </c>
      <c r="H47" s="53" t="s">
        <v>36</v>
      </c>
      <c r="I47" s="113">
        <v>1.2368</v>
      </c>
      <c r="J47" s="111">
        <f t="shared" si="4"/>
        <v>1.48</v>
      </c>
      <c r="K47" s="113">
        <v>1.22</v>
      </c>
      <c r="L47" s="111">
        <v>1.16</v>
      </c>
      <c r="M47" s="62">
        <f t="shared" si="2"/>
        <v>89.31034482758622</v>
      </c>
      <c r="N47" s="113">
        <v>1.22</v>
      </c>
      <c r="O47" s="111">
        <f t="shared" si="3"/>
        <v>1.2932</v>
      </c>
      <c r="P47" s="109">
        <f aca="true" t="shared" si="5" ref="P47:P78">ROUND(N47/10000,2)</f>
        <v>0</v>
      </c>
    </row>
    <row r="48" spans="1:16" ht="51" customHeight="1">
      <c r="A48" s="50" t="s">
        <v>37</v>
      </c>
      <c r="B48" s="50" t="s">
        <v>63</v>
      </c>
      <c r="C48" s="50"/>
      <c r="D48" s="56"/>
      <c r="E48" s="57"/>
      <c r="F48" s="57"/>
      <c r="G48" s="52" t="s">
        <v>64</v>
      </c>
      <c r="H48" s="53" t="s">
        <v>65</v>
      </c>
      <c r="I48" s="113">
        <v>41.8248</v>
      </c>
      <c r="J48" s="111">
        <f t="shared" si="4"/>
        <v>50.19</v>
      </c>
      <c r="K48" s="113">
        <v>36.62</v>
      </c>
      <c r="L48" s="111">
        <v>35.14</v>
      </c>
      <c r="M48" s="62">
        <f t="shared" si="2"/>
        <v>99.98007968127489</v>
      </c>
      <c r="N48" s="113">
        <v>36.62</v>
      </c>
      <c r="O48" s="111">
        <f t="shared" si="3"/>
        <v>38.8172</v>
      </c>
      <c r="P48" s="109">
        <f t="shared" si="5"/>
        <v>0</v>
      </c>
    </row>
    <row r="49" spans="1:16" ht="47.25" hidden="1">
      <c r="A49" s="50" t="s">
        <v>37</v>
      </c>
      <c r="B49" s="50" t="s">
        <v>66</v>
      </c>
      <c r="C49" s="50"/>
      <c r="D49" s="56"/>
      <c r="E49" s="57"/>
      <c r="F49" s="57"/>
      <c r="G49" s="59" t="s">
        <v>67</v>
      </c>
      <c r="H49" s="53" t="s">
        <v>65</v>
      </c>
      <c r="I49" s="113">
        <v>0</v>
      </c>
      <c r="J49" s="111">
        <f t="shared" si="4"/>
        <v>0</v>
      </c>
      <c r="K49" s="113">
        <v>0</v>
      </c>
      <c r="L49" s="111">
        <v>0</v>
      </c>
      <c r="M49" s="62" t="e">
        <f t="shared" si="2"/>
        <v>#DIV/0!</v>
      </c>
      <c r="N49" s="113">
        <v>0</v>
      </c>
      <c r="O49" s="111">
        <f t="shared" si="3"/>
        <v>0</v>
      </c>
      <c r="P49" s="109">
        <f t="shared" si="5"/>
        <v>0</v>
      </c>
    </row>
    <row r="50" spans="1:16" ht="1.5" customHeight="1" hidden="1">
      <c r="A50" s="50" t="s">
        <v>37</v>
      </c>
      <c r="B50" s="50" t="s">
        <v>68</v>
      </c>
      <c r="C50" s="50"/>
      <c r="D50" s="56"/>
      <c r="E50" s="57"/>
      <c r="F50" s="57"/>
      <c r="G50" s="59" t="s">
        <v>22</v>
      </c>
      <c r="H50" s="53" t="s">
        <v>36</v>
      </c>
      <c r="I50" s="113">
        <v>0</v>
      </c>
      <c r="J50" s="111">
        <f t="shared" si="4"/>
        <v>0</v>
      </c>
      <c r="K50" s="113">
        <v>0</v>
      </c>
      <c r="L50" s="111">
        <v>0</v>
      </c>
      <c r="M50" s="62" t="e">
        <f t="shared" si="2"/>
        <v>#DIV/0!</v>
      </c>
      <c r="N50" s="113">
        <v>0</v>
      </c>
      <c r="O50" s="111">
        <f t="shared" si="3"/>
        <v>0</v>
      </c>
      <c r="P50" s="109">
        <f t="shared" si="5"/>
        <v>0</v>
      </c>
    </row>
    <row r="51" spans="1:16" ht="47.25" hidden="1">
      <c r="A51" s="50" t="s">
        <v>37</v>
      </c>
      <c r="B51" s="50" t="s">
        <v>69</v>
      </c>
      <c r="C51" s="50"/>
      <c r="D51" s="56"/>
      <c r="E51" s="57"/>
      <c r="F51" s="57"/>
      <c r="G51" s="59" t="s">
        <v>70</v>
      </c>
      <c r="H51" s="53"/>
      <c r="I51" s="113">
        <v>0</v>
      </c>
      <c r="J51" s="111">
        <f t="shared" si="4"/>
        <v>0</v>
      </c>
      <c r="K51" s="113">
        <v>0</v>
      </c>
      <c r="L51" s="111">
        <v>0</v>
      </c>
      <c r="M51" s="62" t="e">
        <f t="shared" si="2"/>
        <v>#DIV/0!</v>
      </c>
      <c r="N51" s="113">
        <v>0</v>
      </c>
      <c r="O51" s="111">
        <f t="shared" si="3"/>
        <v>0</v>
      </c>
      <c r="P51" s="109">
        <f t="shared" si="5"/>
        <v>0</v>
      </c>
    </row>
    <row r="52" spans="1:16" ht="47.25" hidden="1">
      <c r="A52" s="50" t="s">
        <v>37</v>
      </c>
      <c r="B52" s="50" t="s">
        <v>69</v>
      </c>
      <c r="C52" s="50" t="s">
        <v>33</v>
      </c>
      <c r="D52" s="56"/>
      <c r="E52" s="57"/>
      <c r="F52" s="57"/>
      <c r="G52" s="59" t="s">
        <v>71</v>
      </c>
      <c r="H52" s="53" t="s">
        <v>72</v>
      </c>
      <c r="I52" s="113">
        <v>0</v>
      </c>
      <c r="J52" s="111">
        <f t="shared" si="4"/>
        <v>0</v>
      </c>
      <c r="K52" s="113">
        <v>0</v>
      </c>
      <c r="L52" s="111">
        <v>0</v>
      </c>
      <c r="M52" s="62" t="e">
        <f t="shared" si="2"/>
        <v>#DIV/0!</v>
      </c>
      <c r="N52" s="113">
        <v>0</v>
      </c>
      <c r="O52" s="111">
        <f t="shared" si="3"/>
        <v>0</v>
      </c>
      <c r="P52" s="109">
        <f t="shared" si="5"/>
        <v>0</v>
      </c>
    </row>
    <row r="53" spans="1:16" ht="47.25" hidden="1">
      <c r="A53" s="50" t="s">
        <v>37</v>
      </c>
      <c r="B53" s="50" t="s">
        <v>69</v>
      </c>
      <c r="C53" s="50" t="s">
        <v>37</v>
      </c>
      <c r="D53" s="56"/>
      <c r="E53" s="57"/>
      <c r="F53" s="57"/>
      <c r="G53" s="59" t="s">
        <v>73</v>
      </c>
      <c r="H53" s="53" t="s">
        <v>72</v>
      </c>
      <c r="I53" s="113">
        <v>0</v>
      </c>
      <c r="J53" s="111">
        <f t="shared" si="4"/>
        <v>0</v>
      </c>
      <c r="K53" s="113">
        <v>0</v>
      </c>
      <c r="L53" s="111">
        <v>0</v>
      </c>
      <c r="M53" s="62" t="e">
        <f t="shared" si="2"/>
        <v>#DIV/0!</v>
      </c>
      <c r="N53" s="113">
        <v>0</v>
      </c>
      <c r="O53" s="111">
        <f t="shared" si="3"/>
        <v>0</v>
      </c>
      <c r="P53" s="109">
        <f t="shared" si="5"/>
        <v>0</v>
      </c>
    </row>
    <row r="54" spans="1:16" ht="21.75" customHeight="1">
      <c r="A54" s="50" t="s">
        <v>40</v>
      </c>
      <c r="B54" s="50"/>
      <c r="C54" s="50"/>
      <c r="D54" s="56"/>
      <c r="E54" s="57"/>
      <c r="F54" s="57"/>
      <c r="G54" s="60" t="s">
        <v>74</v>
      </c>
      <c r="H54" s="53"/>
      <c r="I54" s="113">
        <v>0</v>
      </c>
      <c r="J54" s="111">
        <f t="shared" si="4"/>
        <v>0</v>
      </c>
      <c r="K54" s="113">
        <v>0</v>
      </c>
      <c r="L54" s="111">
        <v>0</v>
      </c>
      <c r="M54" s="62"/>
      <c r="N54" s="113">
        <v>0</v>
      </c>
      <c r="O54" s="111">
        <f t="shared" si="3"/>
        <v>0</v>
      </c>
      <c r="P54" s="109">
        <f t="shared" si="5"/>
        <v>0</v>
      </c>
    </row>
    <row r="55" spans="1:16" ht="63">
      <c r="A55" s="50" t="s">
        <v>40</v>
      </c>
      <c r="B55" s="50" t="s">
        <v>33</v>
      </c>
      <c r="C55" s="50"/>
      <c r="D55" s="56"/>
      <c r="E55" s="57"/>
      <c r="F55" s="57"/>
      <c r="G55" s="52" t="s">
        <v>75</v>
      </c>
      <c r="H55" s="53"/>
      <c r="I55" s="113">
        <v>0</v>
      </c>
      <c r="J55" s="111">
        <f t="shared" si="4"/>
        <v>0</v>
      </c>
      <c r="K55" s="113">
        <v>0</v>
      </c>
      <c r="L55" s="111">
        <v>0</v>
      </c>
      <c r="M55" s="62"/>
      <c r="N55" s="113">
        <v>0</v>
      </c>
      <c r="O55" s="111">
        <f t="shared" si="3"/>
        <v>0</v>
      </c>
      <c r="P55" s="109">
        <f t="shared" si="5"/>
        <v>0</v>
      </c>
    </row>
    <row r="56" spans="1:16" ht="31.5">
      <c r="A56" s="50" t="s">
        <v>40</v>
      </c>
      <c r="B56" s="50" t="s">
        <v>33</v>
      </c>
      <c r="C56" s="50" t="s">
        <v>33</v>
      </c>
      <c r="D56" s="56"/>
      <c r="E56" s="57"/>
      <c r="F56" s="57"/>
      <c r="G56" s="59" t="s">
        <v>76</v>
      </c>
      <c r="H56" s="53" t="s">
        <v>36</v>
      </c>
      <c r="I56" s="113">
        <v>4.7222</v>
      </c>
      <c r="J56" s="111">
        <f t="shared" si="4"/>
        <v>5.67</v>
      </c>
      <c r="K56" s="113">
        <v>4.62</v>
      </c>
      <c r="L56" s="111">
        <v>4.44</v>
      </c>
      <c r="M56" s="62">
        <f t="shared" si="2"/>
        <v>89.39189189189189</v>
      </c>
      <c r="N56" s="113">
        <v>4.62</v>
      </c>
      <c r="O56" s="111">
        <f t="shared" si="3"/>
        <v>4.8972</v>
      </c>
      <c r="P56" s="109">
        <f t="shared" si="5"/>
        <v>0</v>
      </c>
    </row>
    <row r="57" spans="1:16" ht="31.5">
      <c r="A57" s="50" t="s">
        <v>40</v>
      </c>
      <c r="B57" s="50" t="s">
        <v>33</v>
      </c>
      <c r="C57" s="50" t="s">
        <v>37</v>
      </c>
      <c r="D57" s="56"/>
      <c r="E57" s="57"/>
      <c r="F57" s="57"/>
      <c r="G57" s="59" t="s">
        <v>77</v>
      </c>
      <c r="H57" s="53" t="s">
        <v>36</v>
      </c>
      <c r="I57" s="113">
        <v>7.8703</v>
      </c>
      <c r="J57" s="111">
        <f t="shared" si="4"/>
        <v>9.44</v>
      </c>
      <c r="K57" s="113">
        <v>7.72</v>
      </c>
      <c r="L57" s="111">
        <v>7.4</v>
      </c>
      <c r="M57" s="62">
        <f t="shared" si="2"/>
        <v>89.29729729729729</v>
      </c>
      <c r="N57" s="113">
        <v>7.72</v>
      </c>
      <c r="O57" s="111">
        <f t="shared" si="3"/>
        <v>8.1832</v>
      </c>
      <c r="P57" s="109">
        <f t="shared" si="5"/>
        <v>0</v>
      </c>
    </row>
    <row r="58" spans="1:16" ht="47.25">
      <c r="A58" s="50" t="s">
        <v>40</v>
      </c>
      <c r="B58" s="50" t="s">
        <v>33</v>
      </c>
      <c r="C58" s="50" t="s">
        <v>40</v>
      </c>
      <c r="D58" s="56"/>
      <c r="E58" s="57"/>
      <c r="F58" s="57"/>
      <c r="G58" s="59" t="s">
        <v>78</v>
      </c>
      <c r="H58" s="53" t="s">
        <v>36</v>
      </c>
      <c r="I58" s="113">
        <v>9.4443</v>
      </c>
      <c r="J58" s="111">
        <f t="shared" si="4"/>
        <v>11.33</v>
      </c>
      <c r="K58" s="113">
        <v>9.26</v>
      </c>
      <c r="L58" s="111">
        <v>8.89</v>
      </c>
      <c r="M58" s="62">
        <f t="shared" si="2"/>
        <v>89.21259842519684</v>
      </c>
      <c r="N58" s="113">
        <v>9.26</v>
      </c>
      <c r="O58" s="111">
        <f t="shared" si="3"/>
        <v>9.8156</v>
      </c>
      <c r="P58" s="109">
        <f t="shared" si="5"/>
        <v>0</v>
      </c>
    </row>
    <row r="59" spans="1:16" ht="47.25">
      <c r="A59" s="50" t="s">
        <v>40</v>
      </c>
      <c r="B59" s="50" t="s">
        <v>33</v>
      </c>
      <c r="C59" s="50" t="s">
        <v>45</v>
      </c>
      <c r="D59" s="56"/>
      <c r="E59" s="57"/>
      <c r="F59" s="57"/>
      <c r="G59" s="59" t="s">
        <v>79</v>
      </c>
      <c r="H59" s="53" t="s">
        <v>36</v>
      </c>
      <c r="I59" s="113">
        <v>11.8054</v>
      </c>
      <c r="J59" s="111">
        <f t="shared" si="4"/>
        <v>14.17</v>
      </c>
      <c r="K59" s="113">
        <v>11.57</v>
      </c>
      <c r="L59" s="111">
        <v>11.1</v>
      </c>
      <c r="M59" s="62">
        <f t="shared" si="2"/>
        <v>89.36036036036036</v>
      </c>
      <c r="N59" s="113">
        <v>11.57</v>
      </c>
      <c r="O59" s="111">
        <f t="shared" si="3"/>
        <v>12.2642</v>
      </c>
      <c r="P59" s="109">
        <f t="shared" si="5"/>
        <v>0</v>
      </c>
    </row>
    <row r="60" spans="1:16" ht="31.5">
      <c r="A60" s="50" t="s">
        <v>40</v>
      </c>
      <c r="B60" s="50" t="s">
        <v>33</v>
      </c>
      <c r="C60" s="50" t="s">
        <v>47</v>
      </c>
      <c r="D60" s="56"/>
      <c r="E60" s="57"/>
      <c r="F60" s="57"/>
      <c r="G60" s="59" t="s">
        <v>80</v>
      </c>
      <c r="H60" s="53" t="s">
        <v>36</v>
      </c>
      <c r="I60" s="113">
        <v>9.4443</v>
      </c>
      <c r="J60" s="111">
        <f t="shared" si="4"/>
        <v>11.33</v>
      </c>
      <c r="K60" s="113">
        <v>9.26</v>
      </c>
      <c r="L60" s="111">
        <v>8.89</v>
      </c>
      <c r="M60" s="62">
        <f t="shared" si="2"/>
        <v>89.21259842519684</v>
      </c>
      <c r="N60" s="113">
        <v>9.26</v>
      </c>
      <c r="O60" s="111">
        <f t="shared" si="3"/>
        <v>9.8156</v>
      </c>
      <c r="P60" s="109">
        <f t="shared" si="5"/>
        <v>0</v>
      </c>
    </row>
    <row r="61" spans="1:16" ht="31.5">
      <c r="A61" s="50" t="s">
        <v>40</v>
      </c>
      <c r="B61" s="50" t="s">
        <v>33</v>
      </c>
      <c r="C61" s="50" t="s">
        <v>48</v>
      </c>
      <c r="D61" s="56"/>
      <c r="E61" s="57"/>
      <c r="F61" s="57"/>
      <c r="G61" s="59" t="s">
        <v>81</v>
      </c>
      <c r="H61" s="53" t="s">
        <v>36</v>
      </c>
      <c r="I61" s="113">
        <v>15.7405</v>
      </c>
      <c r="J61" s="111">
        <f t="shared" si="4"/>
        <v>18.89</v>
      </c>
      <c r="K61" s="113">
        <v>15.43</v>
      </c>
      <c r="L61" s="111">
        <v>14.81</v>
      </c>
      <c r="M61" s="62">
        <f t="shared" si="2"/>
        <v>89.28426738690075</v>
      </c>
      <c r="N61" s="113">
        <v>15.43</v>
      </c>
      <c r="O61" s="111">
        <f t="shared" si="3"/>
        <v>16.3558</v>
      </c>
      <c r="P61" s="109">
        <f t="shared" si="5"/>
        <v>0</v>
      </c>
    </row>
    <row r="62" spans="1:16" ht="53.25" customHeight="1">
      <c r="A62" s="50" t="s">
        <v>40</v>
      </c>
      <c r="B62" s="50" t="s">
        <v>37</v>
      </c>
      <c r="C62" s="50"/>
      <c r="D62" s="56"/>
      <c r="E62" s="57"/>
      <c r="F62" s="57"/>
      <c r="G62" s="52" t="s">
        <v>82</v>
      </c>
      <c r="H62" s="53"/>
      <c r="I62" s="113">
        <v>0</v>
      </c>
      <c r="J62" s="111">
        <f t="shared" si="4"/>
        <v>0</v>
      </c>
      <c r="K62" s="113">
        <v>0</v>
      </c>
      <c r="L62" s="111">
        <v>0</v>
      </c>
      <c r="M62" s="62"/>
      <c r="N62" s="113">
        <v>0</v>
      </c>
      <c r="O62" s="111">
        <f t="shared" si="3"/>
        <v>0</v>
      </c>
      <c r="P62" s="109">
        <f t="shared" si="5"/>
        <v>0</v>
      </c>
    </row>
    <row r="63" spans="1:16" ht="31.5">
      <c r="A63" s="50" t="s">
        <v>40</v>
      </c>
      <c r="B63" s="50" t="s">
        <v>37</v>
      </c>
      <c r="C63" s="50" t="s">
        <v>33</v>
      </c>
      <c r="D63" s="56"/>
      <c r="E63" s="57"/>
      <c r="F63" s="57"/>
      <c r="G63" s="59" t="s">
        <v>16</v>
      </c>
      <c r="H63" s="53" t="s">
        <v>36</v>
      </c>
      <c r="I63" s="113">
        <v>11.8054</v>
      </c>
      <c r="J63" s="111">
        <f t="shared" si="4"/>
        <v>14.17</v>
      </c>
      <c r="K63" s="113">
        <v>11.57</v>
      </c>
      <c r="L63" s="111">
        <v>11.1</v>
      </c>
      <c r="M63" s="62">
        <f t="shared" si="2"/>
        <v>89.36036036036036</v>
      </c>
      <c r="N63" s="113">
        <v>11.57</v>
      </c>
      <c r="O63" s="111">
        <f t="shared" si="3"/>
        <v>12.2642</v>
      </c>
      <c r="P63" s="109">
        <f t="shared" si="5"/>
        <v>0</v>
      </c>
    </row>
    <row r="64" spans="1:16" ht="31.5">
      <c r="A64" s="50" t="s">
        <v>40</v>
      </c>
      <c r="B64" s="50" t="s">
        <v>37</v>
      </c>
      <c r="C64" s="50" t="s">
        <v>37</v>
      </c>
      <c r="D64" s="56"/>
      <c r="E64" s="57"/>
      <c r="F64" s="57"/>
      <c r="G64" s="59" t="s">
        <v>83</v>
      </c>
      <c r="H64" s="53" t="s">
        <v>36</v>
      </c>
      <c r="I64" s="113">
        <v>15.7405</v>
      </c>
      <c r="J64" s="111">
        <f t="shared" si="4"/>
        <v>18.89</v>
      </c>
      <c r="K64" s="113">
        <v>15.43</v>
      </c>
      <c r="L64" s="111">
        <v>14.81</v>
      </c>
      <c r="M64" s="62">
        <f t="shared" si="2"/>
        <v>89.28426738690075</v>
      </c>
      <c r="N64" s="113">
        <v>15.43</v>
      </c>
      <c r="O64" s="111">
        <f t="shared" si="3"/>
        <v>16.3558</v>
      </c>
      <c r="P64" s="109">
        <f t="shared" si="5"/>
        <v>0</v>
      </c>
    </row>
    <row r="65" spans="1:16" ht="47.25" customHeight="1">
      <c r="A65" s="50" t="s">
        <v>40</v>
      </c>
      <c r="B65" s="50" t="s">
        <v>37</v>
      </c>
      <c r="C65" s="50" t="s">
        <v>40</v>
      </c>
      <c r="D65" s="56"/>
      <c r="E65" s="57"/>
      <c r="F65" s="57"/>
      <c r="G65" s="59" t="s">
        <v>84</v>
      </c>
      <c r="H65" s="53" t="s">
        <v>42</v>
      </c>
      <c r="I65" s="113">
        <v>6.7459</v>
      </c>
      <c r="J65" s="111">
        <f t="shared" si="4"/>
        <v>8.1</v>
      </c>
      <c r="K65" s="113">
        <v>6.62</v>
      </c>
      <c r="L65" s="111">
        <v>6.35</v>
      </c>
      <c r="M65" s="62">
        <f>J65/L65*70</f>
        <v>89.29133858267716</v>
      </c>
      <c r="N65" s="113">
        <v>6.62</v>
      </c>
      <c r="O65" s="111">
        <f t="shared" si="3"/>
        <v>7.0172</v>
      </c>
      <c r="P65" s="109">
        <f t="shared" si="5"/>
        <v>0</v>
      </c>
    </row>
    <row r="66" spans="1:16" ht="0.75" customHeight="1" hidden="1">
      <c r="A66" s="50" t="s">
        <v>40</v>
      </c>
      <c r="B66" s="50" t="s">
        <v>40</v>
      </c>
      <c r="C66" s="50"/>
      <c r="D66" s="56"/>
      <c r="E66" s="57"/>
      <c r="F66" s="57"/>
      <c r="G66" s="59" t="s">
        <v>85</v>
      </c>
      <c r="H66" s="53" t="s">
        <v>42</v>
      </c>
      <c r="I66" s="113">
        <v>0</v>
      </c>
      <c r="J66" s="111">
        <f t="shared" si="4"/>
        <v>0</v>
      </c>
      <c r="K66" s="113">
        <v>0</v>
      </c>
      <c r="L66" s="111">
        <v>0</v>
      </c>
      <c r="M66" s="62" t="e">
        <f t="shared" si="2"/>
        <v>#DIV/0!</v>
      </c>
      <c r="N66" s="113">
        <v>0</v>
      </c>
      <c r="O66" s="111">
        <f t="shared" si="3"/>
        <v>0</v>
      </c>
      <c r="P66" s="109">
        <f t="shared" si="5"/>
        <v>0</v>
      </c>
    </row>
    <row r="67" spans="1:16" ht="47.25" hidden="1">
      <c r="A67" s="50" t="s">
        <v>40</v>
      </c>
      <c r="B67" s="50" t="s">
        <v>45</v>
      </c>
      <c r="C67" s="50"/>
      <c r="D67" s="56"/>
      <c r="E67" s="57"/>
      <c r="F67" s="57"/>
      <c r="G67" s="59" t="s">
        <v>86</v>
      </c>
      <c r="H67" s="53" t="s">
        <v>87</v>
      </c>
      <c r="I67" s="113">
        <v>0</v>
      </c>
      <c r="J67" s="111">
        <f t="shared" si="4"/>
        <v>0</v>
      </c>
      <c r="K67" s="113">
        <v>0</v>
      </c>
      <c r="L67" s="111">
        <v>0</v>
      </c>
      <c r="M67" s="62" t="e">
        <f t="shared" si="2"/>
        <v>#DIV/0!</v>
      </c>
      <c r="N67" s="113">
        <v>0</v>
      </c>
      <c r="O67" s="111">
        <f t="shared" si="3"/>
        <v>0</v>
      </c>
      <c r="P67" s="109">
        <f t="shared" si="5"/>
        <v>0</v>
      </c>
    </row>
    <row r="68" spans="1:16" ht="0.75" customHeight="1" hidden="1">
      <c r="A68" s="50" t="s">
        <v>40</v>
      </c>
      <c r="B68" s="50" t="s">
        <v>47</v>
      </c>
      <c r="C68" s="50"/>
      <c r="D68" s="56"/>
      <c r="E68" s="57"/>
      <c r="F68" s="57"/>
      <c r="G68" s="52" t="s">
        <v>88</v>
      </c>
      <c r="H68" s="53"/>
      <c r="I68" s="113">
        <v>0</v>
      </c>
      <c r="J68" s="111">
        <f t="shared" si="4"/>
        <v>0</v>
      </c>
      <c r="K68" s="113">
        <v>0</v>
      </c>
      <c r="L68" s="111">
        <v>0</v>
      </c>
      <c r="M68" s="62"/>
      <c r="N68" s="113">
        <v>0</v>
      </c>
      <c r="O68" s="111">
        <f t="shared" si="3"/>
        <v>0</v>
      </c>
      <c r="P68" s="109">
        <f t="shared" si="5"/>
        <v>0</v>
      </c>
    </row>
    <row r="69" spans="1:16" ht="31.5" hidden="1">
      <c r="A69" s="50" t="s">
        <v>40</v>
      </c>
      <c r="B69" s="50" t="s">
        <v>47</v>
      </c>
      <c r="C69" s="50" t="s">
        <v>33</v>
      </c>
      <c r="D69" s="56"/>
      <c r="E69" s="57"/>
      <c r="F69" s="57"/>
      <c r="G69" s="59" t="s">
        <v>89</v>
      </c>
      <c r="H69" s="53" t="s">
        <v>90</v>
      </c>
      <c r="I69" s="113">
        <v>0</v>
      </c>
      <c r="J69" s="111">
        <f t="shared" si="4"/>
        <v>0</v>
      </c>
      <c r="K69" s="113">
        <v>0</v>
      </c>
      <c r="L69" s="111">
        <v>0</v>
      </c>
      <c r="M69" s="62" t="e">
        <f t="shared" si="2"/>
        <v>#DIV/0!</v>
      </c>
      <c r="N69" s="113">
        <v>0</v>
      </c>
      <c r="O69" s="111">
        <f t="shared" si="3"/>
        <v>0</v>
      </c>
      <c r="P69" s="109">
        <f t="shared" si="5"/>
        <v>0</v>
      </c>
    </row>
    <row r="70" spans="1:16" ht="1.5" customHeight="1" hidden="1">
      <c r="A70" s="50" t="s">
        <v>40</v>
      </c>
      <c r="B70" s="50" t="s">
        <v>47</v>
      </c>
      <c r="C70" s="50" t="s">
        <v>37</v>
      </c>
      <c r="D70" s="56"/>
      <c r="E70" s="57"/>
      <c r="F70" s="57"/>
      <c r="G70" s="59" t="s">
        <v>91</v>
      </c>
      <c r="H70" s="53" t="s">
        <v>92</v>
      </c>
      <c r="I70" s="113">
        <v>19.6757</v>
      </c>
      <c r="J70" s="111">
        <f t="shared" si="4"/>
        <v>23.61</v>
      </c>
      <c r="K70" s="113">
        <v>16.36</v>
      </c>
      <c r="L70" s="111">
        <v>18.52</v>
      </c>
      <c r="M70" s="62">
        <f>J70/L70*70</f>
        <v>89.23866090712744</v>
      </c>
      <c r="N70" s="113">
        <v>16.36</v>
      </c>
      <c r="O70" s="111">
        <f t="shared" si="3"/>
        <v>17.3416</v>
      </c>
      <c r="P70" s="109">
        <f t="shared" si="5"/>
        <v>0</v>
      </c>
    </row>
    <row r="71" spans="1:16" ht="63" hidden="1">
      <c r="A71" s="50" t="s">
        <v>40</v>
      </c>
      <c r="B71" s="50" t="s">
        <v>48</v>
      </c>
      <c r="C71" s="50"/>
      <c r="D71" s="56"/>
      <c r="E71" s="57"/>
      <c r="F71" s="57"/>
      <c r="G71" s="59" t="s">
        <v>93</v>
      </c>
      <c r="H71" s="53"/>
      <c r="I71" s="113">
        <v>0</v>
      </c>
      <c r="J71" s="111">
        <f t="shared" si="4"/>
        <v>0</v>
      </c>
      <c r="K71" s="113">
        <v>0</v>
      </c>
      <c r="L71" s="111">
        <v>0</v>
      </c>
      <c r="M71" s="62" t="e">
        <f t="shared" si="2"/>
        <v>#DIV/0!</v>
      </c>
      <c r="N71" s="113">
        <v>0</v>
      </c>
      <c r="O71" s="111">
        <f t="shared" si="3"/>
        <v>0</v>
      </c>
      <c r="P71" s="109">
        <f t="shared" si="5"/>
        <v>0</v>
      </c>
    </row>
    <row r="72" spans="1:16" ht="31.5" hidden="1">
      <c r="A72" s="50" t="s">
        <v>40</v>
      </c>
      <c r="B72" s="50" t="s">
        <v>48</v>
      </c>
      <c r="C72" s="50" t="s">
        <v>33</v>
      </c>
      <c r="D72" s="56"/>
      <c r="E72" s="57"/>
      <c r="F72" s="57"/>
      <c r="G72" s="59" t="s">
        <v>89</v>
      </c>
      <c r="H72" s="53" t="s">
        <v>90</v>
      </c>
      <c r="I72" s="113">
        <v>0</v>
      </c>
      <c r="J72" s="111">
        <f t="shared" si="4"/>
        <v>0</v>
      </c>
      <c r="K72" s="113">
        <v>0</v>
      </c>
      <c r="L72" s="111">
        <v>0</v>
      </c>
      <c r="M72" s="62" t="e">
        <f t="shared" si="2"/>
        <v>#DIV/0!</v>
      </c>
      <c r="N72" s="113">
        <v>0</v>
      </c>
      <c r="O72" s="111">
        <f t="shared" si="3"/>
        <v>0</v>
      </c>
      <c r="P72" s="109">
        <f t="shared" si="5"/>
        <v>0</v>
      </c>
    </row>
    <row r="73" spans="1:16" ht="31.5" hidden="1">
      <c r="A73" s="50" t="s">
        <v>40</v>
      </c>
      <c r="B73" s="50" t="s">
        <v>48</v>
      </c>
      <c r="C73" s="50" t="s">
        <v>37</v>
      </c>
      <c r="D73" s="56"/>
      <c r="E73" s="57"/>
      <c r="F73" s="57"/>
      <c r="G73" s="59" t="s">
        <v>91</v>
      </c>
      <c r="H73" s="53" t="s">
        <v>92</v>
      </c>
      <c r="I73" s="113">
        <v>0</v>
      </c>
      <c r="J73" s="111">
        <f t="shared" si="4"/>
        <v>0</v>
      </c>
      <c r="K73" s="113">
        <v>0</v>
      </c>
      <c r="L73" s="111">
        <v>0</v>
      </c>
      <c r="M73" s="62" t="e">
        <f t="shared" si="2"/>
        <v>#DIV/0!</v>
      </c>
      <c r="N73" s="113">
        <v>0</v>
      </c>
      <c r="O73" s="111">
        <f t="shared" si="3"/>
        <v>0</v>
      </c>
      <c r="P73" s="109">
        <f t="shared" si="5"/>
        <v>0</v>
      </c>
    </row>
    <row r="74" spans="1:16" ht="0.75" customHeight="1" hidden="1">
      <c r="A74" s="50" t="s">
        <v>40</v>
      </c>
      <c r="B74" s="50" t="s">
        <v>50</v>
      </c>
      <c r="C74" s="50"/>
      <c r="D74" s="56"/>
      <c r="E74" s="57"/>
      <c r="F74" s="57"/>
      <c r="G74" s="52" t="s">
        <v>94</v>
      </c>
      <c r="H74" s="53"/>
      <c r="I74" s="113">
        <v>0</v>
      </c>
      <c r="J74" s="111">
        <f t="shared" si="4"/>
        <v>0</v>
      </c>
      <c r="K74" s="113">
        <v>0</v>
      </c>
      <c r="L74" s="111">
        <v>0</v>
      </c>
      <c r="M74" s="62"/>
      <c r="N74" s="113">
        <v>0</v>
      </c>
      <c r="O74" s="111">
        <f t="shared" si="3"/>
        <v>0</v>
      </c>
      <c r="P74" s="109">
        <f t="shared" si="5"/>
        <v>0</v>
      </c>
    </row>
    <row r="75" spans="1:16" ht="31.5" hidden="1">
      <c r="A75" s="50" t="s">
        <v>40</v>
      </c>
      <c r="B75" s="50" t="s">
        <v>50</v>
      </c>
      <c r="C75" s="50" t="s">
        <v>33</v>
      </c>
      <c r="D75" s="56"/>
      <c r="E75" s="57"/>
      <c r="F75" s="57"/>
      <c r="G75" s="59" t="s">
        <v>89</v>
      </c>
      <c r="H75" s="53" t="s">
        <v>90</v>
      </c>
      <c r="I75" s="113">
        <v>0</v>
      </c>
      <c r="J75" s="111">
        <f t="shared" si="4"/>
        <v>0</v>
      </c>
      <c r="K75" s="113">
        <v>0</v>
      </c>
      <c r="L75" s="111">
        <v>0</v>
      </c>
      <c r="M75" s="62" t="e">
        <f t="shared" si="2"/>
        <v>#DIV/0!</v>
      </c>
      <c r="N75" s="113">
        <v>0</v>
      </c>
      <c r="O75" s="111">
        <f t="shared" si="3"/>
        <v>0</v>
      </c>
      <c r="P75" s="109">
        <f t="shared" si="5"/>
        <v>0</v>
      </c>
    </row>
    <row r="76" spans="1:16" ht="34.5" customHeight="1" hidden="1">
      <c r="A76" s="50" t="s">
        <v>40</v>
      </c>
      <c r="B76" s="50" t="s">
        <v>50</v>
      </c>
      <c r="C76" s="50" t="s">
        <v>37</v>
      </c>
      <c r="D76" s="56"/>
      <c r="E76" s="57"/>
      <c r="F76" s="57"/>
      <c r="G76" s="59" t="s">
        <v>91</v>
      </c>
      <c r="H76" s="53" t="s">
        <v>92</v>
      </c>
      <c r="I76" s="113">
        <v>16.8649</v>
      </c>
      <c r="J76" s="111">
        <f t="shared" si="4"/>
        <v>20.24</v>
      </c>
      <c r="K76" s="113">
        <v>14.01</v>
      </c>
      <c r="L76" s="111">
        <v>15.86</v>
      </c>
      <c r="M76" s="62">
        <f t="shared" si="2"/>
        <v>89.33165195460278</v>
      </c>
      <c r="N76" s="113">
        <v>14.01</v>
      </c>
      <c r="O76" s="111">
        <f t="shared" si="3"/>
        <v>14.8506</v>
      </c>
      <c r="P76" s="109">
        <f t="shared" si="5"/>
        <v>0</v>
      </c>
    </row>
    <row r="77" spans="1:16" ht="34.5" customHeight="1">
      <c r="A77" s="50" t="s">
        <v>40</v>
      </c>
      <c r="B77" s="50" t="s">
        <v>59</v>
      </c>
      <c r="C77" s="50"/>
      <c r="D77" s="56"/>
      <c r="E77" s="57"/>
      <c r="F77" s="57"/>
      <c r="G77" s="52" t="s">
        <v>24</v>
      </c>
      <c r="H77" s="53" t="s">
        <v>36</v>
      </c>
      <c r="I77" s="113">
        <v>0.4497</v>
      </c>
      <c r="J77" s="111">
        <f t="shared" si="4"/>
        <v>0.54</v>
      </c>
      <c r="K77" s="113">
        <v>0.44</v>
      </c>
      <c r="L77" s="111">
        <v>0.42</v>
      </c>
      <c r="M77" s="62">
        <f t="shared" si="2"/>
        <v>90</v>
      </c>
      <c r="N77" s="113">
        <v>0.44</v>
      </c>
      <c r="O77" s="111">
        <f t="shared" si="3"/>
        <v>0.4664</v>
      </c>
      <c r="P77" s="109">
        <f t="shared" si="5"/>
        <v>0</v>
      </c>
    </row>
    <row r="78" spans="1:16" ht="31.5">
      <c r="A78" s="50" t="s">
        <v>40</v>
      </c>
      <c r="B78" s="50" t="s">
        <v>61</v>
      </c>
      <c r="C78" s="50"/>
      <c r="D78" s="56"/>
      <c r="E78" s="57"/>
      <c r="F78" s="57"/>
      <c r="G78" s="52" t="s">
        <v>23</v>
      </c>
      <c r="H78" s="53" t="s">
        <v>36</v>
      </c>
      <c r="I78" s="113">
        <v>9.4443</v>
      </c>
      <c r="J78" s="111">
        <f t="shared" si="4"/>
        <v>11.33</v>
      </c>
      <c r="K78" s="113">
        <v>9.26</v>
      </c>
      <c r="L78" s="111">
        <v>8.89</v>
      </c>
      <c r="M78" s="62">
        <f t="shared" si="2"/>
        <v>89.21259842519684</v>
      </c>
      <c r="N78" s="113">
        <v>9.26</v>
      </c>
      <c r="O78" s="111">
        <f t="shared" si="3"/>
        <v>9.8156</v>
      </c>
      <c r="P78" s="109">
        <f t="shared" si="5"/>
        <v>0</v>
      </c>
    </row>
    <row r="79" spans="1:14" ht="47.25" hidden="1">
      <c r="A79" s="14" t="s">
        <v>40</v>
      </c>
      <c r="B79" s="14" t="s">
        <v>63</v>
      </c>
      <c r="C79" s="14"/>
      <c r="D79" s="19"/>
      <c r="E79" s="20"/>
      <c r="F79" s="20"/>
      <c r="G79" s="15" t="s">
        <v>95</v>
      </c>
      <c r="H79" s="16" t="s">
        <v>36</v>
      </c>
      <c r="I79" s="21"/>
      <c r="J79" s="21"/>
      <c r="K79" s="22"/>
      <c r="L79" s="22"/>
      <c r="M79" s="17"/>
      <c r="N79" s="18"/>
    </row>
    <row r="80" spans="1:15" ht="15.75">
      <c r="A80" s="23"/>
      <c r="B80" s="24"/>
      <c r="C80" s="24"/>
      <c r="D80" s="25"/>
      <c r="E80" s="25"/>
      <c r="F80" s="25"/>
      <c r="G80" s="26"/>
      <c r="H80" s="27"/>
      <c r="I80" s="18"/>
      <c r="J80" s="18"/>
      <c r="K80" s="18"/>
      <c r="L80" s="18"/>
      <c r="M80" s="17"/>
      <c r="N80" s="18"/>
      <c r="O80" s="18"/>
    </row>
    <row r="81" spans="1:15" ht="15.75">
      <c r="A81" s="28"/>
      <c r="B81" s="28"/>
      <c r="C81" s="29"/>
      <c r="D81" s="30"/>
      <c r="E81" s="30"/>
      <c r="F81" s="30"/>
      <c r="G81" s="31"/>
      <c r="H81" s="32"/>
      <c r="I81" s="33"/>
      <c r="J81" s="33"/>
      <c r="K81" s="18"/>
      <c r="L81" s="18"/>
      <c r="M81" s="17"/>
      <c r="N81" s="18"/>
      <c r="O81" s="17"/>
    </row>
    <row r="82" spans="1:15" ht="42" customHeight="1">
      <c r="A82" s="152" t="s">
        <v>96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7"/>
      <c r="O82" s="17"/>
    </row>
    <row r="83" spans="1:15" ht="15.75">
      <c r="A83" s="34"/>
      <c r="B83" s="34"/>
      <c r="C83" s="34"/>
      <c r="D83" s="34"/>
      <c r="E83" s="34"/>
      <c r="F83" s="34"/>
      <c r="G83" s="34"/>
      <c r="H83" s="35"/>
      <c r="I83" s="35"/>
      <c r="J83" s="35"/>
      <c r="K83" s="35"/>
      <c r="L83" s="35"/>
      <c r="M83" s="35"/>
      <c r="N83" s="17"/>
      <c r="O83" s="114"/>
    </row>
    <row r="84" spans="1:15" ht="30" customHeight="1">
      <c r="A84" s="152" t="s">
        <v>97</v>
      </c>
      <c r="B84" s="152"/>
      <c r="C84" s="152"/>
      <c r="D84" s="152"/>
      <c r="E84" s="152"/>
      <c r="F84" s="152"/>
      <c r="G84" s="152"/>
      <c r="H84" s="89"/>
      <c r="I84" s="36"/>
      <c r="J84" s="37"/>
      <c r="K84" s="157" t="s">
        <v>120</v>
      </c>
      <c r="L84" s="157"/>
      <c r="M84" s="157"/>
      <c r="N84" s="157"/>
      <c r="O84" s="17"/>
    </row>
    <row r="85" spans="1:15" ht="18.75" customHeight="1">
      <c r="A85" s="34"/>
      <c r="B85" s="34"/>
      <c r="C85" s="34"/>
      <c r="D85" s="34"/>
      <c r="E85" s="34"/>
      <c r="F85" s="34"/>
      <c r="G85" s="34"/>
      <c r="H85" s="32" t="s">
        <v>98</v>
      </c>
      <c r="I85" s="33"/>
      <c r="J85" s="27"/>
      <c r="K85" s="153" t="s">
        <v>99</v>
      </c>
      <c r="L85" s="153"/>
      <c r="M85" s="5"/>
      <c r="N85" s="5"/>
      <c r="O85" s="17"/>
    </row>
    <row r="86" spans="1:15" ht="17.25" customHeight="1">
      <c r="A86" s="34"/>
      <c r="B86" s="34"/>
      <c r="C86" s="34"/>
      <c r="D86" s="34"/>
      <c r="E86" s="34"/>
      <c r="F86" s="34"/>
      <c r="G86" s="34"/>
      <c r="H86" s="32"/>
      <c r="I86" s="33"/>
      <c r="J86" s="27" t="s">
        <v>100</v>
      </c>
      <c r="K86" s="5"/>
      <c r="L86" s="5"/>
      <c r="M86" s="5"/>
      <c r="N86" s="5"/>
      <c r="O86" s="17"/>
    </row>
    <row r="87" spans="1:15" ht="33" customHeight="1">
      <c r="A87" s="152" t="s">
        <v>4</v>
      </c>
      <c r="B87" s="152"/>
      <c r="C87" s="152"/>
      <c r="D87" s="152"/>
      <c r="E87" s="152"/>
      <c r="F87" s="152"/>
      <c r="G87" s="152"/>
      <c r="H87" s="89"/>
      <c r="I87" s="36"/>
      <c r="J87" s="37"/>
      <c r="K87" s="157" t="s">
        <v>121</v>
      </c>
      <c r="L87" s="157"/>
      <c r="M87" s="157"/>
      <c r="N87" s="157"/>
      <c r="O87" s="17"/>
    </row>
    <row r="88" spans="1:15" ht="22.5" customHeight="1">
      <c r="A88" s="34"/>
      <c r="B88" s="34"/>
      <c r="C88" s="34"/>
      <c r="D88" s="34"/>
      <c r="E88" s="34"/>
      <c r="F88" s="34"/>
      <c r="G88" s="34"/>
      <c r="H88" s="33" t="s">
        <v>98</v>
      </c>
      <c r="I88" s="33"/>
      <c r="J88" s="27"/>
      <c r="K88" s="153" t="s">
        <v>99</v>
      </c>
      <c r="L88" s="153"/>
      <c r="M88" s="5"/>
      <c r="N88" s="5"/>
      <c r="O88" s="17"/>
    </row>
    <row r="89" spans="1:15" ht="36" customHeight="1">
      <c r="A89" s="152" t="s">
        <v>129</v>
      </c>
      <c r="B89" s="152"/>
      <c r="C89" s="152"/>
      <c r="D89" s="152"/>
      <c r="E89" s="152"/>
      <c r="F89" s="152"/>
      <c r="G89" s="152"/>
      <c r="H89" s="112"/>
      <c r="I89" s="43"/>
      <c r="J89" s="108" t="s">
        <v>128</v>
      </c>
      <c r="K89" s="38"/>
      <c r="L89" s="38"/>
      <c r="M89" s="38"/>
      <c r="N89" s="38"/>
      <c r="O89" s="17"/>
    </row>
    <row r="90" spans="1:15" ht="20.25" customHeight="1">
      <c r="A90" s="44"/>
      <c r="B90" s="44"/>
      <c r="C90" s="44"/>
      <c r="D90" s="44"/>
      <c r="E90" s="44"/>
      <c r="F90" s="44"/>
      <c r="G90" s="44"/>
      <c r="H90" s="112" t="s">
        <v>98</v>
      </c>
      <c r="I90" s="43"/>
      <c r="J90" s="5"/>
      <c r="K90" s="43"/>
      <c r="L90" s="43"/>
      <c r="M90" s="43"/>
      <c r="N90" s="38"/>
      <c r="O90" s="17"/>
    </row>
    <row r="91" spans="1:15" ht="15.75">
      <c r="A91" s="28"/>
      <c r="B91" s="28"/>
      <c r="C91" s="29"/>
      <c r="D91" s="30"/>
      <c r="E91" s="30"/>
      <c r="F91" s="30"/>
      <c r="G91" s="31"/>
      <c r="H91" s="32"/>
      <c r="I91" s="33"/>
      <c r="J91" s="33"/>
      <c r="K91" s="18"/>
      <c r="L91" s="18"/>
      <c r="M91" s="17"/>
      <c r="N91" s="18"/>
      <c r="O91" s="17"/>
    </row>
    <row r="92" spans="1:15" ht="15.75">
      <c r="A92" s="28"/>
      <c r="B92" s="28"/>
      <c r="C92" s="29"/>
      <c r="D92" s="30"/>
      <c r="E92" s="30"/>
      <c r="F92" s="30"/>
      <c r="G92" s="31"/>
      <c r="H92" s="32"/>
      <c r="I92" s="33"/>
      <c r="J92" s="33"/>
      <c r="K92" s="18"/>
      <c r="L92" s="18"/>
      <c r="M92" s="17"/>
      <c r="N92" s="18"/>
      <c r="O92" s="17"/>
    </row>
    <row r="93" spans="1:15" ht="15.75">
      <c r="A93" s="28"/>
      <c r="B93" s="28"/>
      <c r="C93" s="29"/>
      <c r="D93" s="30"/>
      <c r="E93" s="30"/>
      <c r="F93" s="30"/>
      <c r="G93" s="31"/>
      <c r="H93" s="32"/>
      <c r="I93" s="33"/>
      <c r="J93" s="33"/>
      <c r="K93" s="18"/>
      <c r="L93" s="18"/>
      <c r="M93" s="17"/>
      <c r="N93" s="18"/>
      <c r="O93" s="17"/>
    </row>
    <row r="94" spans="1:15" ht="15.75">
      <c r="A94" s="28"/>
      <c r="B94" s="28"/>
      <c r="C94" s="29"/>
      <c r="D94" s="30"/>
      <c r="E94" s="30"/>
      <c r="F94" s="30"/>
      <c r="G94" s="31"/>
      <c r="H94" s="32"/>
      <c r="I94" s="33"/>
      <c r="J94" s="33"/>
      <c r="K94" s="18"/>
      <c r="L94" s="18"/>
      <c r="M94" s="17"/>
      <c r="N94" s="18"/>
      <c r="O94" s="17"/>
    </row>
  </sheetData>
  <sheetProtection password="E18B" sheet="1" objects="1" scenarios="1" formatCells="0" formatColumns="0" formatRows="0"/>
  <mergeCells count="23">
    <mergeCell ref="O8:O10"/>
    <mergeCell ref="A1:N1"/>
    <mergeCell ref="A2:N2"/>
    <mergeCell ref="A3:N3"/>
    <mergeCell ref="A4:N4"/>
    <mergeCell ref="M8:M10"/>
    <mergeCell ref="K9:L9"/>
    <mergeCell ref="A89:G89"/>
    <mergeCell ref="K88:L88"/>
    <mergeCell ref="N8:N10"/>
    <mergeCell ref="A84:G84"/>
    <mergeCell ref="K84:N84"/>
    <mergeCell ref="A87:G87"/>
    <mergeCell ref="K87:N87"/>
    <mergeCell ref="A82:M82"/>
    <mergeCell ref="H8:H10"/>
    <mergeCell ref="K85:L85"/>
    <mergeCell ref="A11:C11"/>
    <mergeCell ref="A8:C10"/>
    <mergeCell ref="I8:L8"/>
    <mergeCell ref="A5:N5"/>
    <mergeCell ref="I9:J9"/>
    <mergeCell ref="G8:G10"/>
  </mergeCells>
  <printOptions/>
  <pageMargins left="0.35433070866141736" right="0.31496062992125984" top="0.6692913385826772" bottom="0.3937007874015748" header="0.35433070866141736" footer="0.15748031496062992"/>
  <pageSetup horizontalDpi="600" verticalDpi="600" orientation="landscape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2020-11-12T09:36:45Z</cp:lastPrinted>
  <dcterms:created xsi:type="dcterms:W3CDTF">1996-10-08T23:32:33Z</dcterms:created>
  <dcterms:modified xsi:type="dcterms:W3CDTF">2024-04-01T12:15:34Z</dcterms:modified>
  <cp:category/>
  <cp:version/>
  <cp:contentType/>
  <cp:contentStatus/>
</cp:coreProperties>
</file>